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165" windowHeight="4140" activeTab="0"/>
  </bookViews>
  <sheets>
    <sheet name="aytos" sheetId="1" r:id="rId1"/>
  </sheets>
  <definedNames>
    <definedName name="_xlnm.Print_Titles" localSheetId="0">'aytos'!$1:$9</definedName>
  </definedNames>
  <calcPr fullCalcOnLoad="1"/>
</workbook>
</file>

<file path=xl/sharedStrings.xml><?xml version="1.0" encoding="utf-8"?>
<sst xmlns="http://schemas.openxmlformats.org/spreadsheetml/2006/main" count="269" uniqueCount="254">
  <si>
    <t>Votación Total</t>
  </si>
  <si>
    <t>SAN PEDRO CHOLULA</t>
  </si>
  <si>
    <t>ATLIXCO</t>
  </si>
  <si>
    <t>CHIAUTLA</t>
  </si>
  <si>
    <t>AJALPAN</t>
  </si>
  <si>
    <t>TEPEACA</t>
  </si>
  <si>
    <t>TECAMACHALCO</t>
  </si>
  <si>
    <t>ACATZINGO</t>
  </si>
  <si>
    <t>TLATLAUQUITEPEC</t>
  </si>
  <si>
    <t>ZACAPOAXTLA</t>
  </si>
  <si>
    <t>TETELA DE OCAMPO</t>
  </si>
  <si>
    <t>HUAUCHINANGO</t>
  </si>
  <si>
    <t>XICOTEPEC</t>
  </si>
  <si>
    <t>SAN MARTIN TEXMELUCAN</t>
  </si>
  <si>
    <t>CHIAUTZINGO</t>
  </si>
  <si>
    <t>HUEJOTZINGO</t>
  </si>
  <si>
    <t>SAN FELIPE TEOTLALCINGO</t>
  </si>
  <si>
    <t>SAN MATIAS TLALANCALECA</t>
  </si>
  <si>
    <t>SAN SALVADOR EL VERDE</t>
  </si>
  <si>
    <t>TLAHUAPAN</t>
  </si>
  <si>
    <t>CALPAN</t>
  </si>
  <si>
    <t>CORONANGO</t>
  </si>
  <si>
    <t>CUAUTLANCINGO</t>
  </si>
  <si>
    <t>DOMINGO ARENAS</t>
  </si>
  <si>
    <t>JUAN C. BONILLA</t>
  </si>
  <si>
    <t>SAN GREGORIO ATZOMPA</t>
  </si>
  <si>
    <t>SAN JERONIMO TECUANIPAN</t>
  </si>
  <si>
    <t>SAN MIGUEL XOXTLA</t>
  </si>
  <si>
    <t>TLALTENANGO</t>
  </si>
  <si>
    <t>NEALTICAN</t>
  </si>
  <si>
    <t>OCOYUCAN</t>
  </si>
  <si>
    <t>SAN ANDRES CHOLULA</t>
  </si>
  <si>
    <t>SAN NICOLAS DE LOS RANCHOS</t>
  </si>
  <si>
    <t>SANTA ISABEL CHOLULA</t>
  </si>
  <si>
    <t>TIANGUISMANALCO</t>
  </si>
  <si>
    <t>TOCHIMILCO</t>
  </si>
  <si>
    <t>IZUCAR DE MATAMOROS</t>
  </si>
  <si>
    <t>ACTEOPAN</t>
  </si>
  <si>
    <t>AHUATLAN</t>
  </si>
  <si>
    <t>ATZITZIHUACAN</t>
  </si>
  <si>
    <t>COATZINGO</t>
  </si>
  <si>
    <t>COHUECAN</t>
  </si>
  <si>
    <t>EPATLAN</t>
  </si>
  <si>
    <t>HUAQUECHULA</t>
  </si>
  <si>
    <t>SAN DIEGO LA MESA TOCHIMILTZINGO</t>
  </si>
  <si>
    <t>SAN MARTIN TOTOLTEPEC</t>
  </si>
  <si>
    <t>TEOPANTLAN</t>
  </si>
  <si>
    <t>TEPEMAXALCO</t>
  </si>
  <si>
    <t>TEPEOJUMA</t>
  </si>
  <si>
    <t>TEPEXCO</t>
  </si>
  <si>
    <t>TILAPA</t>
  </si>
  <si>
    <t>TLAPANALA</t>
  </si>
  <si>
    <t>XOCHILTEPEC</t>
  </si>
  <si>
    <t>ALBINO ZERTUCHE</t>
  </si>
  <si>
    <t>ATZALA</t>
  </si>
  <si>
    <t>CHIETLA</t>
  </si>
  <si>
    <t>CHILA DE LA SAL</t>
  </si>
  <si>
    <t>COHETZALA</t>
  </si>
  <si>
    <t>HUEHUETLAN EL CHICO</t>
  </si>
  <si>
    <t>IXCAMILPA DE GUERRERO</t>
  </si>
  <si>
    <t>JOLALPAN</t>
  </si>
  <si>
    <t>TEOTLALCO</t>
  </si>
  <si>
    <t>TULCINGO</t>
  </si>
  <si>
    <t>XICOTLAN</t>
  </si>
  <si>
    <t>ACATLAN</t>
  </si>
  <si>
    <t>AHUEHUETITLA</t>
  </si>
  <si>
    <t>AXUTLA</t>
  </si>
  <si>
    <t>CHILA</t>
  </si>
  <si>
    <t>CHINANTLA</t>
  </si>
  <si>
    <t>GUADALUPE</t>
  </si>
  <si>
    <t>PETLALCINGO</t>
  </si>
  <si>
    <t>PIAXTLA</t>
  </si>
  <si>
    <t>SAN JERONIMO XAYACATLAN</t>
  </si>
  <si>
    <t>SAN MIGUEL IXITLAN</t>
  </si>
  <si>
    <t>SAN PABLO ANICANO</t>
  </si>
  <si>
    <t>SAN PEDRO YELOIXTLAHUACA</t>
  </si>
  <si>
    <t>TECOMATLAN</t>
  </si>
  <si>
    <t>TEHUITZINGO</t>
  </si>
  <si>
    <t>TOTOLTEPEC DE GUERRERO</t>
  </si>
  <si>
    <t>XAYACATLAN DE BRAVO</t>
  </si>
  <si>
    <t>TEPEXI DE RODRIGUEZ</t>
  </si>
  <si>
    <t>ATEXCAL</t>
  </si>
  <si>
    <t>ATOYATEMPAN</t>
  </si>
  <si>
    <t>COYOTEPEC</t>
  </si>
  <si>
    <t>CUAYUCA DE ANDRADE</t>
  </si>
  <si>
    <t>CHIGMECATITLAN</t>
  </si>
  <si>
    <t>HUATLATLAUCA</t>
  </si>
  <si>
    <t>HUEHUETLAN EL GRANDE</t>
  </si>
  <si>
    <t>HUITZILTEPEC</t>
  </si>
  <si>
    <t>IXCAQUIXTLA</t>
  </si>
  <si>
    <t>JUAN N. MENDEZ</t>
  </si>
  <si>
    <t>LA MAGDALENA TLATLAUQUITEPEC</t>
  </si>
  <si>
    <t>MOLCAXAC</t>
  </si>
  <si>
    <t>SAN JUAN ATZOMPA</t>
  </si>
  <si>
    <t>SANTA CATARINA TLALTEMPAN</t>
  </si>
  <si>
    <t>TEPEYAHUALCO DE CUAUHTEMOC</t>
  </si>
  <si>
    <t>ZACAPALA</t>
  </si>
  <si>
    <t>TEHUACAN</t>
  </si>
  <si>
    <t>TEPANCO DE LOPEZ</t>
  </si>
  <si>
    <t>CHAPULCO</t>
  </si>
  <si>
    <t>SANTIAGO MIAHUATLAN</t>
  </si>
  <si>
    <t>NICOLAS BRAVO</t>
  </si>
  <si>
    <t>ZAPOTITLAN</t>
  </si>
  <si>
    <t>CALTEPEC</t>
  </si>
  <si>
    <t>SAN GABRIEL CHILAC</t>
  </si>
  <si>
    <t>SAN JOSE MIAHUATLAN</t>
  </si>
  <si>
    <t>ALTEPEXI</t>
  </si>
  <si>
    <t>ZINACATEPEC</t>
  </si>
  <si>
    <t>COXCATLAN</t>
  </si>
  <si>
    <t>SAN ANTONIO CAÑADA</t>
  </si>
  <si>
    <t>VICENTE GUERRERO</t>
  </si>
  <si>
    <t>ZOQUITLAN</t>
  </si>
  <si>
    <t>COYOMEAPAN</t>
  </si>
  <si>
    <t>SAN SEBASTIAN TLACOTEPEC</t>
  </si>
  <si>
    <t>ELOXOCHITLAN</t>
  </si>
  <si>
    <t>ACAJETE</t>
  </si>
  <si>
    <t>AMOZOC</t>
  </si>
  <si>
    <t>CUAUTINCHAN</t>
  </si>
  <si>
    <t>MIXTLA</t>
  </si>
  <si>
    <t>SANTO TOMAS HUEYOTLIPAN</t>
  </si>
  <si>
    <t>TECALI DE HERRERA</t>
  </si>
  <si>
    <t>TEPATLAXCO DE HIDALGO</t>
  </si>
  <si>
    <t>TZICATLACOYAN</t>
  </si>
  <si>
    <t>CUAPIAXTLA DE MADERO</t>
  </si>
  <si>
    <t>GENERAL FELIPE ANGELES</t>
  </si>
  <si>
    <t>PALMAR DE BRAVO</t>
  </si>
  <si>
    <t>QUECHOLAC</t>
  </si>
  <si>
    <t>LOS REYES DE JUAREZ</t>
  </si>
  <si>
    <t>SAN SALVADOR HUIXCOLOTLA</t>
  </si>
  <si>
    <t>TLACOTEPEC DE BENITO JUAREZ</t>
  </si>
  <si>
    <t>TLANEPANTLA</t>
  </si>
  <si>
    <t>TOCHTEPEC</t>
  </si>
  <si>
    <t>XOCHITLAN TODOS SANTOS</t>
  </si>
  <si>
    <t>YEHUALTEPEC</t>
  </si>
  <si>
    <t>MAZAPILTEPEC DE JUAREZ</t>
  </si>
  <si>
    <t>NOPALUCAN</t>
  </si>
  <si>
    <t>RAFAEL LARA GRAJALES</t>
  </si>
  <si>
    <t>SAN JOSE CHIAPA</t>
  </si>
  <si>
    <t>SAN NICOLAS BUENOS AIRES</t>
  </si>
  <si>
    <t>SAN SALVADOR EL SECO</t>
  </si>
  <si>
    <t>SOLTEPEC</t>
  </si>
  <si>
    <t>CHALCHICOMULA DE SESMA</t>
  </si>
  <si>
    <t>ALJOJUCA</t>
  </si>
  <si>
    <t>ATZITZINTLA</t>
  </si>
  <si>
    <t>CAÑADA MORELOS</t>
  </si>
  <si>
    <t>CHICHIQUILA</t>
  </si>
  <si>
    <t>CHILCHOTLA</t>
  </si>
  <si>
    <t>ESPERANZA</t>
  </si>
  <si>
    <t>GUADALUPE VICTORIA</t>
  </si>
  <si>
    <t>LAFRAGUA</t>
  </si>
  <si>
    <t>QUIMIXTLAN</t>
  </si>
  <si>
    <t>SAN JUAN ATENCO</t>
  </si>
  <si>
    <t>TLACHICHUCA</t>
  </si>
  <si>
    <t>ATEMPAN</t>
  </si>
  <si>
    <t>HUEYAPAN</t>
  </si>
  <si>
    <t>LIBRES</t>
  </si>
  <si>
    <t>ORIENTAL</t>
  </si>
  <si>
    <t>TEPEYAHUALCO</t>
  </si>
  <si>
    <t>TETELES DE AVILA CASTILLO</t>
  </si>
  <si>
    <t>YAONAHUAC</t>
  </si>
  <si>
    <t>ZARAGOZA</t>
  </si>
  <si>
    <t>TEZIUTLAN</t>
  </si>
  <si>
    <t>ACATENO</t>
  </si>
  <si>
    <t>AYOTOXCO DE GUERRERO</t>
  </si>
  <si>
    <t>CHIGNAUTLA</t>
  </si>
  <si>
    <t>HUEYTAMALCO</t>
  </si>
  <si>
    <t>TENAMPULCO</t>
  </si>
  <si>
    <t>XIUTETELCO</t>
  </si>
  <si>
    <t>CUETZALAN DEL PROGRESO</t>
  </si>
  <si>
    <t>CUYOACO</t>
  </si>
  <si>
    <t>JONOTLA</t>
  </si>
  <si>
    <t>NAUZONTLA</t>
  </si>
  <si>
    <t>OCOTEPEC</t>
  </si>
  <si>
    <t>TUZAMAPAN DE GALEANA</t>
  </si>
  <si>
    <t>XOCHITLAN DE VICENTE SUAREZ</t>
  </si>
  <si>
    <t>ZAUTLA</t>
  </si>
  <si>
    <t>ZOQUIAPAN</t>
  </si>
  <si>
    <t>AQUIXTLA</t>
  </si>
  <si>
    <t>CUAUTEMPAN</t>
  </si>
  <si>
    <t>CHIGNAHUAPAN</t>
  </si>
  <si>
    <t>HUITZILAN DE SERDAN</t>
  </si>
  <si>
    <t>IXTACAMAXTITLAN</t>
  </si>
  <si>
    <t>XOCHIAPULCO</t>
  </si>
  <si>
    <t>ZAPOTITLAN DE MENDEZ</t>
  </si>
  <si>
    <t>ZONGOZOTLA</t>
  </si>
  <si>
    <t>ZACATLAN</t>
  </si>
  <si>
    <t>AHUACATLAN</t>
  </si>
  <si>
    <t>AMIXTLAN</t>
  </si>
  <si>
    <t>CAMOCUAUTLA</t>
  </si>
  <si>
    <t>CAXHUACAN</t>
  </si>
  <si>
    <t>COATEPEC</t>
  </si>
  <si>
    <t>HERMENEGILDO GALEANA</t>
  </si>
  <si>
    <t>HUEHUETLA</t>
  </si>
  <si>
    <t>HUEYTLALPAN</t>
  </si>
  <si>
    <t>ATLEQUIZAYAN</t>
  </si>
  <si>
    <t>IXTEPEC</t>
  </si>
  <si>
    <t>JOPALA</t>
  </si>
  <si>
    <t>OLINTLA</t>
  </si>
  <si>
    <t>SAN FELIPE TEPATLAN</t>
  </si>
  <si>
    <t>TEPANGO DE RODRIGUEZ</t>
  </si>
  <si>
    <t>TEPETZINTLA</t>
  </si>
  <si>
    <t>TLAPACOYA</t>
  </si>
  <si>
    <t>AHUAZOTEPEC</t>
  </si>
  <si>
    <t>CHICONCUAUTLA</t>
  </si>
  <si>
    <t>HONEY</t>
  </si>
  <si>
    <t>JUAN GALINDO</t>
  </si>
  <si>
    <t>NAUPAN</t>
  </si>
  <si>
    <t>PAHUATLAN</t>
  </si>
  <si>
    <t>TLAOLA</t>
  </si>
  <si>
    <t>FRANCISCO Z. MENA</t>
  </si>
  <si>
    <t>JALPAN</t>
  </si>
  <si>
    <t>PANTEPEC</t>
  </si>
  <si>
    <t>TLACUILOTEPEC</t>
  </si>
  <si>
    <t>TLAXCO</t>
  </si>
  <si>
    <t>VENUSTIANO CARRANZA</t>
  </si>
  <si>
    <t>ZIHUATEUTLA</t>
  </si>
  <si>
    <t>Municipio</t>
  </si>
  <si>
    <t>PUEBLA DE ZARAGOZA</t>
  </si>
  <si>
    <t>Computo Final de la Elección de Ayuntamientos</t>
  </si>
  <si>
    <t>Ciudadanos en Lista Nominal</t>
  </si>
  <si>
    <t>Dtto 07</t>
  </si>
  <si>
    <t>Dtto 08</t>
  </si>
  <si>
    <t>Dtto. 09</t>
  </si>
  <si>
    <t>Dtto. 10</t>
  </si>
  <si>
    <t>Dtto. 11</t>
  </si>
  <si>
    <t>Dtto. 12</t>
  </si>
  <si>
    <t>Dtto. 13</t>
  </si>
  <si>
    <t>Dtto. 14</t>
  </si>
  <si>
    <t>Dtto. 15</t>
  </si>
  <si>
    <t>Dtto. 16</t>
  </si>
  <si>
    <t>Dtto. 17</t>
  </si>
  <si>
    <t>Dtto. 18</t>
  </si>
  <si>
    <t>Dtto. 19</t>
  </si>
  <si>
    <t>Dtto.20</t>
  </si>
  <si>
    <t>Dtto. 21</t>
  </si>
  <si>
    <t>Dtto. 22</t>
  </si>
  <si>
    <t>Dtto. 23</t>
  </si>
  <si>
    <t>Dtto. 24</t>
  </si>
  <si>
    <t>Dtto. 25</t>
  </si>
  <si>
    <t>Dtto. 26</t>
  </si>
  <si>
    <t>INSTITUTO ELECTORAL DEL ESTADO</t>
  </si>
  <si>
    <t>Votación Total:</t>
  </si>
  <si>
    <t>%</t>
  </si>
  <si>
    <t xml:space="preserve">- Se revoca la declaración de validez. Sentencia SUP-JRC-39/2005, dictada por la Sala Superior del Tribunal Electoral del Poder Judicial de la Federación, en sesión pública de 12 de Febrero 2005. </t>
  </si>
  <si>
    <t xml:space="preserve">- Acuerdo del Consejo General del Instituto Electoral del Estado, CG_AC_052_05 de fecha cinco de junio de dos mil cinco, en el que efectúa el computo, declara la validez de la elección de regidores </t>
  </si>
  <si>
    <t xml:space="preserve">por el principio de representación proporcional y asigna regidurías por el mencionado principio en Municipio de Santa Inés Ahuatempan, Puebla, perteneciente al Distrito Electoral Uninominal 13, </t>
  </si>
  <si>
    <t xml:space="preserve">con cabecera en Tepexi de Rodríguez. </t>
  </si>
  <si>
    <t xml:space="preserve">Las cifras de la Votación Total difieren con la suma aritmética por errores en el llenado del acta en el órgano transitorio. </t>
  </si>
  <si>
    <t>&amp;</t>
  </si>
  <si>
    <t xml:space="preserve"> SANTA INES AHUATEMPAN (*)</t>
  </si>
  <si>
    <t>Concentrado de Computo Final de la Elección de</t>
  </si>
  <si>
    <t>Partido Ganador</t>
  </si>
  <si>
    <t>Ayuntamientos</t>
  </si>
  <si>
    <t>ELECCIONES LOCALES PROCESO ELECTORAL ORDINARIO PUEBLA 2004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</si>
</sst>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0.0000"/>
    <numFmt numFmtId="171" formatCode="0.00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%"/>
    <numFmt numFmtId="184" formatCode="0.000%"/>
    <numFmt numFmtId="185" formatCode="_-&quot;$&quot;* #,##0.000_-;\-&quot;$&quot;* #,##0.000_-;_-&quot;$&quot;* &quot;-&quot;??_-;_-@_-"/>
    <numFmt numFmtId="186" formatCode="_-&quot;$&quot;* #,##0.0000_-;\-&quot;$&quot;* #,##0.0000_-;_-&quot;$&quot;* &quot;-&quot;??_-;_-@_-"/>
    <numFmt numFmtId="187" formatCode="_-&quot;$&quot;* #,##0.0_-;\-&quot;$&quot;* #,##0.0_-;_-&quot;$&quot;* &quot;-&quot;??_-;_-@_-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0" fontId="8" fillId="3" borderId="5" xfId="21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wrapText="1"/>
    </xf>
    <xf numFmtId="3" fontId="8" fillId="3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center"/>
    </xf>
    <xf numFmtId="10" fontId="0" fillId="0" borderId="5" xfId="21" applyNumberFormat="1" applyFont="1" applyFill="1" applyBorder="1" applyAlignment="1">
      <alignment horizontal="right" wrapText="1"/>
    </xf>
    <xf numFmtId="10" fontId="0" fillId="0" borderId="5" xfId="21" applyNumberFormat="1" applyFont="1" applyBorder="1" applyAlignment="1">
      <alignment horizontal="right" wrapText="1"/>
    </xf>
    <xf numFmtId="9" fontId="0" fillId="0" borderId="5" xfId="21" applyFont="1" applyBorder="1" applyAlignment="1">
      <alignment horizontal="center"/>
    </xf>
    <xf numFmtId="3" fontId="8" fillId="3" borderId="6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 wrapText="1"/>
    </xf>
    <xf numFmtId="3" fontId="0" fillId="0" borderId="6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3" fontId="0" fillId="0" borderId="6" xfId="0" applyNumberFormat="1" applyFont="1" applyBorder="1" applyAlignment="1">
      <alignment horizontal="center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center" vertical="center"/>
    </xf>
    <xf numFmtId="10" fontId="8" fillId="0" borderId="1" xfId="21" applyNumberFormat="1" applyFont="1" applyFill="1" applyBorder="1" applyAlignment="1">
      <alignment horizontal="right" vertical="center" wrapText="1"/>
    </xf>
    <xf numFmtId="10" fontId="8" fillId="0" borderId="1" xfId="21" applyNumberFormat="1" applyFont="1" applyBorder="1" applyAlignment="1">
      <alignment horizontal="right" vertical="center" wrapText="1"/>
    </xf>
    <xf numFmtId="9" fontId="8" fillId="0" borderId="1" xfId="21" applyFont="1" applyBorder="1" applyAlignment="1">
      <alignment horizontal="center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0" fontId="0" fillId="0" borderId="5" xfId="21" applyNumberFormat="1" applyFont="1" applyFill="1" applyBorder="1" applyAlignment="1">
      <alignment horizontal="right"/>
    </xf>
    <xf numFmtId="10" fontId="0" fillId="0" borderId="5" xfId="21" applyNumberFormat="1" applyFont="1" applyBorder="1" applyAlignment="1">
      <alignment horizontal="right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/>
    </xf>
    <xf numFmtId="10" fontId="8" fillId="0" borderId="1" xfId="21" applyNumberFormat="1" applyFont="1" applyFill="1" applyBorder="1" applyAlignment="1">
      <alignment horizontal="right"/>
    </xf>
    <xf numFmtId="10" fontId="8" fillId="0" borderId="1" xfId="21" applyNumberFormat="1" applyFont="1" applyBorder="1" applyAlignment="1">
      <alignment horizontal="right"/>
    </xf>
    <xf numFmtId="9" fontId="8" fillId="0" borderId="1" xfId="21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9" fontId="0" fillId="0" borderId="5" xfId="21" applyNumberFormat="1" applyFont="1" applyBorder="1" applyAlignment="1">
      <alignment horizontal="center"/>
    </xf>
    <xf numFmtId="9" fontId="8" fillId="0" borderId="1" xfId="21" applyFont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41" fontId="0" fillId="0" borderId="1" xfId="19" applyNumberFormat="1" applyFont="1" applyBorder="1" applyAlignment="1">
      <alignment horizontal="center" wrapText="1"/>
    </xf>
    <xf numFmtId="41" fontId="0" fillId="0" borderId="7" xfId="19" applyNumberFormat="1" applyFont="1" applyBorder="1" applyAlignment="1">
      <alignment horizontal="center" wrapText="1"/>
    </xf>
    <xf numFmtId="0" fontId="5" fillId="4" borderId="0" xfId="0" applyFont="1" applyFill="1" applyAlignment="1">
      <alignment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Alignment="1">
      <alignment horizontal="left" wrapText="1"/>
    </xf>
    <xf numFmtId="0" fontId="3" fillId="4" borderId="1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right" vertical="center"/>
    </xf>
    <xf numFmtId="10" fontId="8" fillId="5" borderId="1" xfId="21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10" fontId="8" fillId="0" borderId="1" xfId="21" applyNumberFormat="1" applyFont="1" applyBorder="1" applyAlignment="1">
      <alignment horizontal="center"/>
    </xf>
    <xf numFmtId="10" fontId="0" fillId="0" borderId="5" xfId="21" applyNumberFormat="1" applyFont="1" applyBorder="1" applyAlignment="1">
      <alignment horizontal="center"/>
    </xf>
    <xf numFmtId="3" fontId="0" fillId="6" borderId="6" xfId="0" applyNumberFormat="1" applyFont="1" applyFill="1" applyBorder="1" applyAlignment="1">
      <alignment horizontal="right" wrapText="1"/>
    </xf>
    <xf numFmtId="41" fontId="0" fillId="6" borderId="1" xfId="19" applyNumberFormat="1" applyFont="1" applyFill="1" applyBorder="1" applyAlignment="1">
      <alignment horizontal="center" wrapText="1"/>
    </xf>
    <xf numFmtId="3" fontId="0" fillId="6" borderId="6" xfId="0" applyNumberFormat="1" applyFont="1" applyFill="1" applyBorder="1" applyAlignment="1">
      <alignment horizontal="center"/>
    </xf>
    <xf numFmtId="10" fontId="0" fillId="6" borderId="5" xfId="21" applyNumberFormat="1" applyFont="1" applyFill="1" applyBorder="1" applyAlignment="1">
      <alignment horizontal="right" wrapText="1"/>
    </xf>
    <xf numFmtId="41" fontId="0" fillId="6" borderId="7" xfId="19" applyNumberFormat="1" applyFont="1" applyFill="1" applyBorder="1" applyAlignment="1">
      <alignment horizontal="center" wrapText="1"/>
    </xf>
    <xf numFmtId="9" fontId="0" fillId="6" borderId="5" xfId="21" applyFont="1" applyFill="1" applyBorder="1" applyAlignment="1">
      <alignment horizontal="center"/>
    </xf>
    <xf numFmtId="10" fontId="0" fillId="6" borderId="5" xfId="21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3" fontId="5" fillId="0" borderId="0" xfId="0" applyNumberFormat="1" applyFont="1" applyAlignment="1">
      <alignment/>
    </xf>
    <xf numFmtId="0" fontId="11" fillId="4" borderId="0" xfId="0" applyFont="1" applyFill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3" fillId="6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7.jpeg" /><Relationship Id="rId8" Type="http://schemas.openxmlformats.org/officeDocument/2006/relationships/image" Target="../media/image1.png" /><Relationship Id="rId9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7</xdr:row>
      <xdr:rowOff>19050</xdr:rowOff>
    </xdr:from>
    <xdr:to>
      <xdr:col>8</xdr:col>
      <xdr:colOff>400050</xdr:colOff>
      <xdr:row>8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962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7</xdr:row>
      <xdr:rowOff>19050</xdr:rowOff>
    </xdr:from>
    <xdr:to>
      <xdr:col>9</xdr:col>
      <xdr:colOff>400050</xdr:colOff>
      <xdr:row>8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962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7</xdr:row>
      <xdr:rowOff>28575</xdr:rowOff>
    </xdr:from>
    <xdr:to>
      <xdr:col>10</xdr:col>
      <xdr:colOff>390525</xdr:colOff>
      <xdr:row>8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971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7</xdr:row>
      <xdr:rowOff>28575</xdr:rowOff>
    </xdr:from>
    <xdr:to>
      <xdr:col>11</xdr:col>
      <xdr:colOff>447675</xdr:colOff>
      <xdr:row>8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97155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</xdr:row>
      <xdr:rowOff>19050</xdr:rowOff>
    </xdr:from>
    <xdr:to>
      <xdr:col>13</xdr:col>
      <xdr:colOff>0</xdr:colOff>
      <xdr:row>8</xdr:row>
      <xdr:rowOff>142875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76825" y="962025"/>
          <a:ext cx="504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7</xdr:row>
      <xdr:rowOff>9525</xdr:rowOff>
    </xdr:from>
    <xdr:to>
      <xdr:col>13</xdr:col>
      <xdr:colOff>485775</xdr:colOff>
      <xdr:row>8</xdr:row>
      <xdr:rowOff>142875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9525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66675</xdr:rowOff>
    </xdr:from>
    <xdr:to>
      <xdr:col>1</xdr:col>
      <xdr:colOff>295275</xdr:colOff>
      <xdr:row>3</xdr:row>
      <xdr:rowOff>9525</xdr:rowOff>
    </xdr:to>
    <xdr:pic>
      <xdr:nvPicPr>
        <xdr:cNvPr id="7" name="Picture 5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66675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7</xdr:row>
      <xdr:rowOff>28575</xdr:rowOff>
    </xdr:from>
    <xdr:to>
      <xdr:col>6</xdr:col>
      <xdr:colOff>400050</xdr:colOff>
      <xdr:row>8</xdr:row>
      <xdr:rowOff>152400</xdr:rowOff>
    </xdr:to>
    <xdr:pic>
      <xdr:nvPicPr>
        <xdr:cNvPr id="8" name="Picture 5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85975" y="971550"/>
          <a:ext cx="2952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104775</xdr:colOff>
      <xdr:row>7</xdr:row>
      <xdr:rowOff>28575</xdr:rowOff>
    </xdr:from>
    <xdr:to>
      <xdr:col>7</xdr:col>
      <xdr:colOff>390525</xdr:colOff>
      <xdr:row>8</xdr:row>
      <xdr:rowOff>152400</xdr:rowOff>
    </xdr:to>
    <xdr:pic>
      <xdr:nvPicPr>
        <xdr:cNvPr id="9" name="Picture 5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00325" y="971550"/>
          <a:ext cx="2857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0</xdr:col>
      <xdr:colOff>57150</xdr:colOff>
      <xdr:row>508</xdr:row>
      <xdr:rowOff>28575</xdr:rowOff>
    </xdr:from>
    <xdr:ext cx="200025" cy="200025"/>
    <xdr:sp>
      <xdr:nvSpPr>
        <xdr:cNvPr id="10" name="TextBox 549"/>
        <xdr:cNvSpPr txBox="1">
          <a:spLocks noChangeArrowheads="1"/>
        </xdr:cNvSpPr>
      </xdr:nvSpPr>
      <xdr:spPr>
        <a:xfrm>
          <a:off x="57150" y="82219800"/>
          <a:ext cx="200025" cy="20002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(*)</a:t>
          </a:r>
        </a:p>
      </xdr:txBody>
    </xdr:sp>
    <xdr:clientData/>
  </xdr:oneCellAnchor>
  <xdr:oneCellAnchor>
    <xdr:from>
      <xdr:col>0</xdr:col>
      <xdr:colOff>28575</xdr:colOff>
      <xdr:row>513</xdr:row>
      <xdr:rowOff>19050</xdr:rowOff>
    </xdr:from>
    <xdr:ext cx="238125" cy="200025"/>
    <xdr:sp>
      <xdr:nvSpPr>
        <xdr:cNvPr id="11" name="TextBox 550"/>
        <xdr:cNvSpPr txBox="1">
          <a:spLocks noChangeArrowheads="1"/>
        </xdr:cNvSpPr>
      </xdr:nvSpPr>
      <xdr:spPr>
        <a:xfrm>
          <a:off x="28575" y="83019900"/>
          <a:ext cx="238125" cy="2000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(&amp;)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0"/>
  <sheetViews>
    <sheetView showGridLines="0" tabSelected="1" workbookViewId="0" topLeftCell="A1">
      <pane ySplit="9" topLeftCell="BM10" activePane="bottomLeft" state="frozen"/>
      <selection pane="topLeft" activeCell="A1" sqref="A1"/>
      <selection pane="bottomLeft" activeCell="A10" sqref="A10:A11"/>
    </sheetView>
  </sheetViews>
  <sheetFormatPr defaultColWidth="11.421875" defaultRowHeight="12.75"/>
  <cols>
    <col min="1" max="1" width="3.7109375" style="3" customWidth="1"/>
    <col min="2" max="2" width="15.7109375" style="3" customWidth="1"/>
    <col min="3" max="3" width="0.85546875" style="3" customWidth="1"/>
    <col min="4" max="4" width="0.85546875" style="1" customWidth="1"/>
    <col min="5" max="5" width="7.7109375" style="1" customWidth="1"/>
    <col min="6" max="6" width="0.85546875" style="1" customWidth="1"/>
    <col min="7" max="14" width="7.7109375" style="1" customWidth="1"/>
    <col min="15" max="15" width="9.8515625" style="1" bestFit="1" customWidth="1"/>
    <col min="16" max="18" width="0.85546875" style="1" customWidth="1"/>
    <col min="19" max="19" width="9.8515625" style="1" bestFit="1" customWidth="1"/>
    <col min="20" max="21" width="0.85546875" style="1" customWidth="1"/>
    <col min="22" max="22" width="0.85546875" style="3" customWidth="1"/>
    <col min="23" max="23" width="2.7109375" style="3" customWidth="1"/>
    <col min="24" max="16384" width="11.421875" style="3" customWidth="1"/>
  </cols>
  <sheetData>
    <row r="1" spans="1:21" s="1" customFormat="1" ht="15.75">
      <c r="A1" s="113" t="s">
        <v>240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s="1" customFormat="1" ht="15">
      <c r="A2" s="114" t="s">
        <v>253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1" s="1" customFormat="1" ht="12.75">
      <c r="A3" s="115" t="s">
        <v>250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1" s="1" customFormat="1" ht="12.75">
      <c r="A4" s="116" t="s">
        <v>252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s="1" customFormat="1" ht="3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ht="3" customHeight="1"/>
    <row r="7" spans="4:21" ht="12" customHeight="1">
      <c r="D7" s="4"/>
      <c r="G7" s="99" t="s">
        <v>218</v>
      </c>
      <c r="H7" s="100"/>
      <c r="I7" s="100"/>
      <c r="J7" s="100"/>
      <c r="K7" s="100"/>
      <c r="L7" s="100"/>
      <c r="M7" s="100"/>
      <c r="N7" s="100"/>
      <c r="O7" s="101"/>
      <c r="Q7" s="13"/>
      <c r="U7" s="13"/>
    </row>
    <row r="8" spans="1:21" ht="12.75" customHeight="1">
      <c r="A8" s="9"/>
      <c r="B8" s="102" t="s">
        <v>216</v>
      </c>
      <c r="C8" s="9"/>
      <c r="D8" s="16"/>
      <c r="E8" s="104" t="s">
        <v>251</v>
      </c>
      <c r="G8" s="14"/>
      <c r="H8" s="14"/>
      <c r="I8" s="14"/>
      <c r="J8" s="14"/>
      <c r="K8" s="14"/>
      <c r="L8" s="14"/>
      <c r="M8" s="14"/>
      <c r="N8" s="14"/>
      <c r="O8" s="92" t="s">
        <v>0</v>
      </c>
      <c r="Q8" s="12"/>
      <c r="S8" s="92" t="s">
        <v>219</v>
      </c>
      <c r="U8" s="12"/>
    </row>
    <row r="9" spans="1:21" ht="12.75" customHeight="1">
      <c r="A9" s="9"/>
      <c r="B9" s="103"/>
      <c r="C9" s="9"/>
      <c r="D9" s="12"/>
      <c r="E9" s="105"/>
      <c r="G9" s="15"/>
      <c r="H9" s="15"/>
      <c r="I9" s="15"/>
      <c r="J9" s="15"/>
      <c r="K9" s="15"/>
      <c r="L9" s="15"/>
      <c r="M9" s="15"/>
      <c r="N9" s="15"/>
      <c r="O9" s="93"/>
      <c r="Q9" s="12"/>
      <c r="S9" s="93"/>
      <c r="U9" s="12"/>
    </row>
    <row r="10" spans="1:22" ht="22.5" customHeight="1">
      <c r="A10" s="96"/>
      <c r="B10" s="97" t="s">
        <v>217</v>
      </c>
      <c r="D10" s="4"/>
      <c r="E10" s="95" t="str">
        <f>IF(MAX(G10:L10)=G10,"PAN",IF(MAX(G10:L10)=H10,"PRI",IF(MAX(G10:L10)=I10,"PRD",IF(MAX(G10:L10)=J10,"PT",IF(MAX(G10:L10)=K10,"PVEM",IF(MAX(G10:L10)=L10,"CONVERGENCIA"))))))</f>
        <v>PRI</v>
      </c>
      <c r="G10" s="44">
        <v>198744</v>
      </c>
      <c r="H10" s="72">
        <v>242804</v>
      </c>
      <c r="I10" s="45">
        <v>18798</v>
      </c>
      <c r="J10" s="45">
        <v>4872</v>
      </c>
      <c r="K10" s="45">
        <v>6219</v>
      </c>
      <c r="L10" s="45">
        <v>5731</v>
      </c>
      <c r="M10" s="46">
        <v>410</v>
      </c>
      <c r="N10" s="45">
        <v>13692</v>
      </c>
      <c r="O10" s="47">
        <v>491270</v>
      </c>
      <c r="P10" s="7"/>
      <c r="Q10" s="13"/>
      <c r="R10" s="7"/>
      <c r="S10" s="47">
        <v>966588</v>
      </c>
      <c r="T10" s="7"/>
      <c r="U10" s="13"/>
      <c r="V10" s="88"/>
    </row>
    <row r="11" spans="1:21" ht="12.75" customHeight="1">
      <c r="A11" s="96"/>
      <c r="B11" s="98"/>
      <c r="D11" s="4"/>
      <c r="E11" s="95"/>
      <c r="F11" s="7"/>
      <c r="G11" s="48">
        <f aca="true" t="shared" si="0" ref="G11:O11">(G10/$O10)</f>
        <v>0.404551468642498</v>
      </c>
      <c r="H11" s="73">
        <f t="shared" si="0"/>
        <v>0.49423738473751705</v>
      </c>
      <c r="I11" s="49">
        <f t="shared" si="0"/>
        <v>0.03826409102937285</v>
      </c>
      <c r="J11" s="49">
        <f t="shared" si="0"/>
        <v>0.009917153500111955</v>
      </c>
      <c r="K11" s="49">
        <f t="shared" si="0"/>
        <v>0.012659026604514829</v>
      </c>
      <c r="L11" s="49">
        <f t="shared" si="0"/>
        <v>0.0116656828220734</v>
      </c>
      <c r="M11" s="49">
        <f t="shared" si="0"/>
        <v>0.0008345716204938221</v>
      </c>
      <c r="N11" s="49">
        <f t="shared" si="0"/>
        <v>0.02787062104341808</v>
      </c>
      <c r="O11" s="50">
        <f t="shared" si="0"/>
        <v>1</v>
      </c>
      <c r="P11" s="7"/>
      <c r="Q11" s="13"/>
      <c r="R11" s="7"/>
      <c r="S11" s="49">
        <f>(O10/S10)</f>
        <v>0.5082517060009022</v>
      </c>
      <c r="T11" s="7"/>
      <c r="U11" s="13"/>
    </row>
    <row r="12" spans="1:21" ht="12.75" customHeight="1">
      <c r="A12" s="8"/>
      <c r="B12" s="11"/>
      <c r="D12" s="4"/>
      <c r="E12" s="7"/>
      <c r="F12" s="7"/>
      <c r="G12" s="51"/>
      <c r="H12" s="52"/>
      <c r="I12" s="52"/>
      <c r="J12" s="52"/>
      <c r="K12" s="52"/>
      <c r="L12" s="52"/>
      <c r="M12" s="52"/>
      <c r="N12" s="52"/>
      <c r="O12" s="53"/>
      <c r="P12" s="7"/>
      <c r="Q12" s="13"/>
      <c r="R12" s="7"/>
      <c r="S12" s="53"/>
      <c r="T12" s="7"/>
      <c r="U12" s="13"/>
    </row>
    <row r="13" spans="1:22" ht="12.75" customHeight="1" thickBot="1">
      <c r="A13" s="106" t="s">
        <v>220</v>
      </c>
      <c r="B13" s="107" t="s">
        <v>14</v>
      </c>
      <c r="D13" s="4"/>
      <c r="E13" s="95" t="str">
        <f>IF(MAX(G13:L13)=G13,"PAN",IF(MAX(G13:L13)=H13,"PRI",IF(MAX(G13:L13)=I13,"PRD",IF(MAX(G13:L13)=J13,"PT",IF(MAX(G13:L13)=K13,"PVEM",IF(MAX(G13:L13)=L13,"CONVERGENCIA"))))))</f>
        <v>PAN</v>
      </c>
      <c r="G13" s="26">
        <v>3080</v>
      </c>
      <c r="H13" s="54">
        <v>3019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55">
        <v>231</v>
      </c>
      <c r="O13" s="22">
        <v>6330</v>
      </c>
      <c r="Q13" s="13"/>
      <c r="S13" s="22">
        <v>10996</v>
      </c>
      <c r="U13" s="13"/>
      <c r="V13" s="88"/>
    </row>
    <row r="14" spans="1:21" ht="12.75" customHeight="1" thickBot="1">
      <c r="A14" s="106"/>
      <c r="B14" s="94"/>
      <c r="D14" s="4"/>
      <c r="E14" s="95"/>
      <c r="F14" s="7"/>
      <c r="G14" s="17">
        <f aca="true" t="shared" si="1" ref="G14:O14">(G13/$O13)</f>
        <v>0.48657187993680884</v>
      </c>
      <c r="H14" s="42">
        <f t="shared" si="1"/>
        <v>0.4769352290679305</v>
      </c>
      <c r="I14" s="64">
        <f t="shared" si="1"/>
        <v>0</v>
      </c>
      <c r="J14" s="64">
        <f t="shared" si="1"/>
        <v>0</v>
      </c>
      <c r="K14" s="64">
        <f t="shared" si="1"/>
        <v>0</v>
      </c>
      <c r="L14" s="64">
        <f t="shared" si="1"/>
        <v>0</v>
      </c>
      <c r="M14" s="64">
        <f t="shared" si="1"/>
        <v>0</v>
      </c>
      <c r="N14" s="43">
        <f t="shared" si="1"/>
        <v>0.036492890995260666</v>
      </c>
      <c r="O14" s="57">
        <f t="shared" si="1"/>
        <v>1</v>
      </c>
      <c r="P14" s="7"/>
      <c r="Q14" s="13"/>
      <c r="R14" s="7"/>
      <c r="S14" s="77">
        <f>(O13/S13)</f>
        <v>0.575663877773736</v>
      </c>
      <c r="T14" s="7"/>
      <c r="U14" s="13"/>
    </row>
    <row r="15" spans="1:22" ht="12.75" customHeight="1" thickBot="1">
      <c r="A15" s="106"/>
      <c r="B15" s="94" t="s">
        <v>15</v>
      </c>
      <c r="D15" s="4"/>
      <c r="E15" s="95" t="str">
        <f>IF(MAX(G15:L15)=G15,"PAN",IF(MAX(G15:L15)=H15,"PRI",IF(MAX(G15:L15)=I15,"PRD",IF(MAX(G15:L15)=J15,"PT",IF(MAX(G15:L15)=K15,"PVEM",IF(MAX(G15:L15)=L15,"CONVERGENCIA"))))))</f>
        <v>PRI</v>
      </c>
      <c r="G15" s="39">
        <v>4744</v>
      </c>
      <c r="H15" s="26">
        <v>6454</v>
      </c>
      <c r="I15" s="39">
        <v>296</v>
      </c>
      <c r="J15" s="63">
        <v>0</v>
      </c>
      <c r="K15" s="63">
        <v>0</v>
      </c>
      <c r="L15" s="39">
        <v>3598</v>
      </c>
      <c r="M15" s="63">
        <v>0</v>
      </c>
      <c r="N15" s="41">
        <v>438</v>
      </c>
      <c r="O15" s="30">
        <v>15530</v>
      </c>
      <c r="Q15" s="13"/>
      <c r="S15" s="22">
        <v>33585</v>
      </c>
      <c r="U15" s="13"/>
      <c r="V15" s="88"/>
    </row>
    <row r="16" spans="1:21" ht="12.75" customHeight="1" thickBot="1">
      <c r="A16" s="106"/>
      <c r="B16" s="94"/>
      <c r="D16" s="4"/>
      <c r="E16" s="95"/>
      <c r="F16" s="7"/>
      <c r="G16" s="42">
        <f aca="true" t="shared" si="2" ref="G16:O16">(G15/$O15)</f>
        <v>0.30547327752736636</v>
      </c>
      <c r="H16" s="17">
        <f t="shared" si="2"/>
        <v>0.4155827430779137</v>
      </c>
      <c r="I16" s="42">
        <f t="shared" si="2"/>
        <v>0.01905988409529942</v>
      </c>
      <c r="J16" s="64">
        <f t="shared" si="2"/>
        <v>0</v>
      </c>
      <c r="K16" s="64">
        <f t="shared" si="2"/>
        <v>0</v>
      </c>
      <c r="L16" s="43">
        <f t="shared" si="2"/>
        <v>0.2316806181584031</v>
      </c>
      <c r="M16" s="64">
        <f t="shared" si="2"/>
        <v>0</v>
      </c>
      <c r="N16" s="43">
        <f t="shared" si="2"/>
        <v>0.028203477141017386</v>
      </c>
      <c r="O16" s="25">
        <f t="shared" si="2"/>
        <v>1</v>
      </c>
      <c r="P16" s="7"/>
      <c r="Q16" s="13"/>
      <c r="R16" s="7"/>
      <c r="S16" s="77">
        <f>(O15/S15)</f>
        <v>0.46240881345838913</v>
      </c>
      <c r="T16" s="7"/>
      <c r="U16" s="13"/>
    </row>
    <row r="17" spans="1:22" ht="12.75" customHeight="1" thickBot="1">
      <c r="A17" s="106"/>
      <c r="B17" s="94" t="s">
        <v>16</v>
      </c>
      <c r="D17" s="4"/>
      <c r="E17" s="95" t="str">
        <f>IF(MAX(G17:L17)=G17,"PAN",IF(MAX(G17:L17)=H17,"PRI",IF(MAX(G17:L17)=I17,"PRD",IF(MAX(G17:L17)=J17,"PT",IF(MAX(G17:L17)=K17,"PVEM",IF(MAX(G17:L17)=L17,"CONVERGENCIA"))))))</f>
        <v>PAN</v>
      </c>
      <c r="G17" s="26">
        <v>1376</v>
      </c>
      <c r="H17" s="39">
        <v>1213</v>
      </c>
      <c r="I17" s="63">
        <v>0</v>
      </c>
      <c r="J17" s="41">
        <v>168</v>
      </c>
      <c r="K17" s="63">
        <v>0</v>
      </c>
      <c r="L17" s="63">
        <v>0</v>
      </c>
      <c r="M17" s="63">
        <v>0</v>
      </c>
      <c r="N17" s="41">
        <v>37</v>
      </c>
      <c r="O17" s="30">
        <v>2794</v>
      </c>
      <c r="Q17" s="13"/>
      <c r="S17" s="22">
        <v>5433</v>
      </c>
      <c r="U17" s="13"/>
      <c r="V17" s="88"/>
    </row>
    <row r="18" spans="1:21" ht="12.75" customHeight="1" thickBot="1">
      <c r="A18" s="106"/>
      <c r="B18" s="94"/>
      <c r="D18" s="4"/>
      <c r="E18" s="95"/>
      <c r="F18" s="7"/>
      <c r="G18" s="17">
        <f aca="true" t="shared" si="3" ref="G18:O18">(G17/$O17)</f>
        <v>0.4924838940586972</v>
      </c>
      <c r="H18" s="42">
        <f t="shared" si="3"/>
        <v>0.4341445955619184</v>
      </c>
      <c r="I18" s="64">
        <f t="shared" si="3"/>
        <v>0</v>
      </c>
      <c r="J18" s="43">
        <f t="shared" si="3"/>
        <v>0.06012884753042233</v>
      </c>
      <c r="K18" s="64">
        <f t="shared" si="3"/>
        <v>0</v>
      </c>
      <c r="L18" s="64">
        <f t="shared" si="3"/>
        <v>0</v>
      </c>
      <c r="M18" s="64">
        <f t="shared" si="3"/>
        <v>0</v>
      </c>
      <c r="N18" s="43">
        <f t="shared" si="3"/>
        <v>0.013242662848962061</v>
      </c>
      <c r="O18" s="25">
        <f t="shared" si="3"/>
        <v>1</v>
      </c>
      <c r="P18" s="7"/>
      <c r="Q18" s="13"/>
      <c r="R18" s="7"/>
      <c r="S18" s="77">
        <f>(O17/S17)</f>
        <v>0.5142646788146512</v>
      </c>
      <c r="T18" s="7"/>
      <c r="U18" s="13"/>
    </row>
    <row r="19" spans="1:22" ht="12.75" customHeight="1" thickBot="1">
      <c r="A19" s="106"/>
      <c r="B19" s="94" t="s">
        <v>13</v>
      </c>
      <c r="D19" s="4"/>
      <c r="E19" s="95" t="str">
        <f>IF(MAX(G19:L19)=G19,"PAN",IF(MAX(G19:L19)=H19,"PRI",IF(MAX(G19:L19)=I19,"PRD",IF(MAX(G19:L19)=J19,"PT",IF(MAX(G19:L19)=K19,"PVEM",IF(MAX(G19:L19)=L19,"CONVERGENCIA"))))))</f>
        <v>PAN</v>
      </c>
      <c r="G19" s="26">
        <v>18679</v>
      </c>
      <c r="H19" s="39">
        <v>13932</v>
      </c>
      <c r="I19" s="39">
        <v>1075</v>
      </c>
      <c r="J19" s="41">
        <v>738</v>
      </c>
      <c r="K19" s="41">
        <v>445</v>
      </c>
      <c r="L19" s="63">
        <v>868</v>
      </c>
      <c r="M19" s="40">
        <v>17</v>
      </c>
      <c r="N19" s="41">
        <v>709</v>
      </c>
      <c r="O19" s="30">
        <v>36463</v>
      </c>
      <c r="Q19" s="13"/>
      <c r="S19" s="22">
        <v>81024</v>
      </c>
      <c r="U19" s="13"/>
      <c r="V19" s="88"/>
    </row>
    <row r="20" spans="1:21" ht="12.75" customHeight="1" thickBot="1">
      <c r="A20" s="106"/>
      <c r="B20" s="94"/>
      <c r="D20" s="4"/>
      <c r="E20" s="95"/>
      <c r="F20" s="7"/>
      <c r="G20" s="17">
        <f aca="true" t="shared" si="4" ref="G20:O20">(G19/$O19)</f>
        <v>0.5122727148067905</v>
      </c>
      <c r="H20" s="42">
        <f t="shared" si="4"/>
        <v>0.3820859501412391</v>
      </c>
      <c r="I20" s="42">
        <f t="shared" si="4"/>
        <v>0.02948194059731783</v>
      </c>
      <c r="J20" s="43">
        <f t="shared" si="4"/>
        <v>0.02023969503332145</v>
      </c>
      <c r="K20" s="43">
        <f t="shared" si="4"/>
        <v>0.012204152154238543</v>
      </c>
      <c r="L20" s="43">
        <f t="shared" si="4"/>
        <v>0.023804952966020348</v>
      </c>
      <c r="M20" s="43">
        <f t="shared" si="4"/>
        <v>0.0004662260373529331</v>
      </c>
      <c r="N20" s="43">
        <f t="shared" si="4"/>
        <v>0.019444368263719387</v>
      </c>
      <c r="O20" s="25">
        <f t="shared" si="4"/>
        <v>1</v>
      </c>
      <c r="P20" s="7"/>
      <c r="Q20" s="13"/>
      <c r="R20" s="7"/>
      <c r="S20" s="77">
        <f>(O19/S19)</f>
        <v>0.4500271524486572</v>
      </c>
      <c r="T20" s="7"/>
      <c r="U20" s="13"/>
    </row>
    <row r="21" spans="1:22" ht="12.75" customHeight="1" thickBot="1">
      <c r="A21" s="106"/>
      <c r="B21" s="94" t="s">
        <v>17</v>
      </c>
      <c r="D21" s="4"/>
      <c r="E21" s="95" t="str">
        <f>IF(MAX(G21:L21)=G21,"PAN",IF(MAX(G21:L21)=H21,"PRI",IF(MAX(G21:L21)=I21,"PRD",IF(MAX(G21:L21)=J21,"PT",IF(MAX(G21:L21)=K21,"PVEM",IF(MAX(G21:L21)=L21,"CONVERGENCIA"))))))</f>
        <v>PAN</v>
      </c>
      <c r="G21" s="26">
        <v>2508</v>
      </c>
      <c r="H21" s="39">
        <v>2422</v>
      </c>
      <c r="I21" s="39">
        <v>468</v>
      </c>
      <c r="J21" s="40">
        <v>95</v>
      </c>
      <c r="K21" s="63">
        <v>0</v>
      </c>
      <c r="L21" s="40">
        <v>506</v>
      </c>
      <c r="M21" s="63">
        <v>0</v>
      </c>
      <c r="N21" s="41">
        <v>104</v>
      </c>
      <c r="O21" s="30">
        <v>6103</v>
      </c>
      <c r="Q21" s="13"/>
      <c r="S21" s="22">
        <v>11022</v>
      </c>
      <c r="U21" s="13"/>
      <c r="V21" s="88"/>
    </row>
    <row r="22" spans="1:21" ht="12.75" customHeight="1" thickBot="1">
      <c r="A22" s="106"/>
      <c r="B22" s="94"/>
      <c r="D22" s="4"/>
      <c r="E22" s="95"/>
      <c r="F22" s="7"/>
      <c r="G22" s="17">
        <f aca="true" t="shared" si="5" ref="G22:O22">(G21/$O21)</f>
        <v>0.41094543667048994</v>
      </c>
      <c r="H22" s="42">
        <f t="shared" si="5"/>
        <v>0.396854006226446</v>
      </c>
      <c r="I22" s="42">
        <f t="shared" si="5"/>
        <v>0.0766835982303785</v>
      </c>
      <c r="J22" s="43">
        <f t="shared" si="5"/>
        <v>0.015566115025397346</v>
      </c>
      <c r="K22" s="64">
        <f t="shared" si="5"/>
        <v>0</v>
      </c>
      <c r="L22" s="43">
        <f t="shared" si="5"/>
        <v>0.08291004424053744</v>
      </c>
      <c r="M22" s="64">
        <f t="shared" si="5"/>
        <v>0</v>
      </c>
      <c r="N22" s="43">
        <f t="shared" si="5"/>
        <v>0.017040799606750777</v>
      </c>
      <c r="O22" s="57">
        <f t="shared" si="5"/>
        <v>1</v>
      </c>
      <c r="P22" s="7"/>
      <c r="Q22" s="13"/>
      <c r="R22" s="7"/>
      <c r="S22" s="77">
        <f>(O21/S21)</f>
        <v>0.5537107602975866</v>
      </c>
      <c r="T22" s="7"/>
      <c r="U22" s="13"/>
    </row>
    <row r="23" spans="1:22" ht="12.75" customHeight="1" thickBot="1">
      <c r="A23" s="106"/>
      <c r="B23" s="94" t="s">
        <v>18</v>
      </c>
      <c r="D23" s="4"/>
      <c r="E23" s="95" t="str">
        <f>IF(MAX(G23:L23)=G23,"PAN",IF(MAX(G23:L23)=H23,"PRI",IF(MAX(G23:L23)=I23,"PRD",IF(MAX(G23:L23)=J23,"PT",IF(MAX(G23:L23)=K23,"PVEM",IF(MAX(G23:L23)=L23,"CONVERGENCIA"))))))</f>
        <v>PRI</v>
      </c>
      <c r="G23" s="39">
        <v>1327</v>
      </c>
      <c r="H23" s="26">
        <v>3159</v>
      </c>
      <c r="I23" s="39">
        <v>839</v>
      </c>
      <c r="J23" s="41">
        <v>889</v>
      </c>
      <c r="K23" s="63">
        <v>1146</v>
      </c>
      <c r="L23" s="63">
        <v>0</v>
      </c>
      <c r="M23" s="63">
        <v>0</v>
      </c>
      <c r="N23" s="63">
        <v>0</v>
      </c>
      <c r="O23" s="30">
        <v>7360</v>
      </c>
      <c r="Q23" s="13"/>
      <c r="S23" s="22">
        <v>14358</v>
      </c>
      <c r="U23" s="13"/>
      <c r="V23" s="88"/>
    </row>
    <row r="24" spans="1:21" ht="12.75" customHeight="1" thickBot="1">
      <c r="A24" s="106"/>
      <c r="B24" s="94"/>
      <c r="D24" s="4"/>
      <c r="E24" s="95"/>
      <c r="F24" s="7"/>
      <c r="G24" s="42">
        <f aca="true" t="shared" si="6" ref="G24:O24">(G23/$O23)</f>
        <v>0.18029891304347825</v>
      </c>
      <c r="H24" s="17">
        <f t="shared" si="6"/>
        <v>0.42921195652173916</v>
      </c>
      <c r="I24" s="42">
        <f t="shared" si="6"/>
        <v>0.1139945652173913</v>
      </c>
      <c r="J24" s="43">
        <f t="shared" si="6"/>
        <v>0.12078804347826087</v>
      </c>
      <c r="K24" s="43">
        <f t="shared" si="6"/>
        <v>0.15570652173913044</v>
      </c>
      <c r="L24" s="64">
        <f t="shared" si="6"/>
        <v>0</v>
      </c>
      <c r="M24" s="64">
        <f t="shared" si="6"/>
        <v>0</v>
      </c>
      <c r="N24" s="64">
        <f t="shared" si="6"/>
        <v>0</v>
      </c>
      <c r="O24" s="57">
        <f t="shared" si="6"/>
        <v>1</v>
      </c>
      <c r="P24" s="7"/>
      <c r="Q24" s="13"/>
      <c r="R24" s="7"/>
      <c r="S24" s="77">
        <f>(O23/S23)</f>
        <v>0.5126062125644241</v>
      </c>
      <c r="T24" s="7"/>
      <c r="U24" s="13"/>
    </row>
    <row r="25" spans="1:22" ht="12.75" customHeight="1" thickBot="1">
      <c r="A25" s="106"/>
      <c r="B25" s="94" t="s">
        <v>19</v>
      </c>
      <c r="D25" s="4"/>
      <c r="E25" s="95" t="str">
        <f>IF(MAX(G25:L25)=G25,"PAN",IF(MAX(G25:L25)=H25,"PRI",IF(MAX(G25:L25)=I25,"PRD",IF(MAX(G25:L25)=J25,"PT",IF(MAX(G25:L25)=K25,"PVEM",IF(MAX(G25:L25)=L25,"CONVERGENCIA"))))))</f>
        <v>PRI</v>
      </c>
      <c r="G25" s="39">
        <v>4172</v>
      </c>
      <c r="H25" s="26">
        <v>4664</v>
      </c>
      <c r="I25" s="39">
        <v>347</v>
      </c>
      <c r="J25" s="40">
        <v>600</v>
      </c>
      <c r="K25" s="41">
        <v>1</v>
      </c>
      <c r="L25" s="63">
        <v>0</v>
      </c>
      <c r="M25" s="41">
        <v>1</v>
      </c>
      <c r="N25" s="41">
        <v>326</v>
      </c>
      <c r="O25" s="30">
        <v>10111</v>
      </c>
      <c r="Q25" s="13"/>
      <c r="S25" s="22">
        <v>19631</v>
      </c>
      <c r="U25" s="13"/>
      <c r="V25" s="88"/>
    </row>
    <row r="26" spans="1:21" ht="12.75" customHeight="1" thickBot="1">
      <c r="A26" s="106"/>
      <c r="B26" s="94"/>
      <c r="D26" s="4"/>
      <c r="E26" s="95"/>
      <c r="F26" s="7"/>
      <c r="G26" s="42">
        <f aca="true" t="shared" si="7" ref="G26:O26">(G25/$O25)</f>
        <v>0.4126199189002077</v>
      </c>
      <c r="H26" s="17">
        <f t="shared" si="7"/>
        <v>0.46127979428345367</v>
      </c>
      <c r="I26" s="42">
        <f t="shared" si="7"/>
        <v>0.03431905845119177</v>
      </c>
      <c r="J26" s="43">
        <f t="shared" si="7"/>
        <v>0.05934131144298289</v>
      </c>
      <c r="K26" s="43">
        <f t="shared" si="7"/>
        <v>9.890218573830482E-05</v>
      </c>
      <c r="L26" s="64">
        <f>(L25/$O25)</f>
        <v>0</v>
      </c>
      <c r="M26" s="43">
        <f t="shared" si="7"/>
        <v>9.890218573830482E-05</v>
      </c>
      <c r="N26" s="43">
        <f t="shared" si="7"/>
        <v>0.03224211255068737</v>
      </c>
      <c r="O26" s="57">
        <f t="shared" si="7"/>
        <v>1</v>
      </c>
      <c r="P26" s="7"/>
      <c r="Q26" s="13"/>
      <c r="R26" s="7"/>
      <c r="S26" s="77">
        <f>(O25/S25)</f>
        <v>0.5150527227344506</v>
      </c>
      <c r="T26" s="7"/>
      <c r="U26" s="13"/>
    </row>
    <row r="27" spans="4:21" ht="12.75" customHeight="1">
      <c r="D27" s="5"/>
      <c r="E27" s="2"/>
      <c r="F27" s="2"/>
      <c r="G27" s="31">
        <f aca="true" t="shared" si="8" ref="G27:O27">G25+G23+G21+G19+G17+G15+G13</f>
        <v>35886</v>
      </c>
      <c r="H27" s="31">
        <f t="shared" si="8"/>
        <v>34863</v>
      </c>
      <c r="I27" s="32">
        <f t="shared" si="8"/>
        <v>3025</v>
      </c>
      <c r="J27" s="32">
        <f t="shared" si="8"/>
        <v>2490</v>
      </c>
      <c r="K27" s="32">
        <f t="shared" si="8"/>
        <v>1592</v>
      </c>
      <c r="L27" s="33">
        <f t="shared" si="8"/>
        <v>4972</v>
      </c>
      <c r="M27" s="33">
        <f t="shared" si="8"/>
        <v>18</v>
      </c>
      <c r="N27" s="32">
        <f t="shared" si="8"/>
        <v>1845</v>
      </c>
      <c r="O27" s="34">
        <f t="shared" si="8"/>
        <v>84691</v>
      </c>
      <c r="P27" s="2"/>
      <c r="Q27" s="75"/>
      <c r="R27" s="2"/>
      <c r="S27" s="34">
        <v>176049</v>
      </c>
      <c r="T27" s="2"/>
      <c r="U27" s="75"/>
    </row>
    <row r="28" spans="4:21" ht="12.75" customHeight="1">
      <c r="D28" s="4"/>
      <c r="E28" s="2"/>
      <c r="F28" s="2"/>
      <c r="G28" s="35">
        <f aca="true" t="shared" si="9" ref="G28:O28">(G27/$O27)</f>
        <v>0.42372861342999846</v>
      </c>
      <c r="H28" s="36">
        <f t="shared" si="9"/>
        <v>0.41164940784735093</v>
      </c>
      <c r="I28" s="36">
        <f t="shared" si="9"/>
        <v>0.03571808102395768</v>
      </c>
      <c r="J28" s="36">
        <f t="shared" si="9"/>
        <v>0.029400998925505663</v>
      </c>
      <c r="K28" s="36">
        <f t="shared" si="9"/>
        <v>0.01879774710417872</v>
      </c>
      <c r="L28" s="36">
        <f t="shared" si="9"/>
        <v>0.05870753681028681</v>
      </c>
      <c r="M28" s="36">
        <f t="shared" si="9"/>
        <v>0.00021253734163016142</v>
      </c>
      <c r="N28" s="36">
        <f t="shared" si="9"/>
        <v>0.021785077517091543</v>
      </c>
      <c r="O28" s="58">
        <f t="shared" si="9"/>
        <v>1</v>
      </c>
      <c r="P28" s="2"/>
      <c r="Q28" s="13"/>
      <c r="R28" s="2"/>
      <c r="S28" s="76">
        <f>(O27/S27)</f>
        <v>0.4810649307863152</v>
      </c>
      <c r="T28" s="2"/>
      <c r="U28" s="13"/>
    </row>
    <row r="29" spans="1:21" ht="12.75" customHeight="1">
      <c r="A29" s="8"/>
      <c r="B29" s="11"/>
      <c r="D29" s="4"/>
      <c r="E29" s="2"/>
      <c r="F29" s="7"/>
      <c r="G29" s="51"/>
      <c r="H29" s="52"/>
      <c r="I29" s="52"/>
      <c r="J29" s="52"/>
      <c r="K29" s="52"/>
      <c r="L29" s="52"/>
      <c r="M29" s="52"/>
      <c r="N29" s="52"/>
      <c r="O29" s="53"/>
      <c r="P29" s="7"/>
      <c r="Q29" s="13"/>
      <c r="R29" s="7"/>
      <c r="S29" s="53"/>
      <c r="T29" s="7"/>
      <c r="U29" s="13"/>
    </row>
    <row r="30" spans="1:22" ht="12.75" customHeight="1" thickBot="1">
      <c r="A30" s="106" t="s">
        <v>221</v>
      </c>
      <c r="B30" s="91" t="s">
        <v>20</v>
      </c>
      <c r="D30" s="4"/>
      <c r="E30" s="95" t="str">
        <f>IF(MAX(G30:L30)=G30,"PAN",IF(MAX(G30:L30)=H30,"PRI",IF(MAX(G30:L30)=I30,"PRD",IF(MAX(G30:L30)=J30,"PT",IF(MAX(G30:L30)=K30,"PVEM",IF(MAX(G30:L30)=L30,"CONVERGENCIA"))))))</f>
        <v>CONVERGENCIA</v>
      </c>
      <c r="G30" s="54">
        <v>936</v>
      </c>
      <c r="H30" s="54">
        <v>1595</v>
      </c>
      <c r="I30" s="54">
        <v>60</v>
      </c>
      <c r="J30" s="63">
        <v>566</v>
      </c>
      <c r="K30" s="63">
        <v>0</v>
      </c>
      <c r="L30" s="19">
        <v>1646</v>
      </c>
      <c r="M30" s="63">
        <v>0</v>
      </c>
      <c r="N30" s="63">
        <v>272</v>
      </c>
      <c r="O30" s="22">
        <v>5075</v>
      </c>
      <c r="Q30" s="13"/>
      <c r="S30" s="22">
        <v>8362</v>
      </c>
      <c r="U30" s="13"/>
      <c r="V30" s="88"/>
    </row>
    <row r="31" spans="1:21" ht="12.75" customHeight="1" thickBot="1">
      <c r="A31" s="106"/>
      <c r="B31" s="90"/>
      <c r="D31" s="4"/>
      <c r="E31" s="95"/>
      <c r="F31" s="7"/>
      <c r="G31" s="42">
        <f aca="true" t="shared" si="10" ref="G31:O31">(G30/$O30)</f>
        <v>0.18443349753694582</v>
      </c>
      <c r="H31" s="42">
        <f t="shared" si="10"/>
        <v>0.3142857142857143</v>
      </c>
      <c r="I31" s="42">
        <f t="shared" si="10"/>
        <v>0.011822660098522168</v>
      </c>
      <c r="J31" s="42">
        <f t="shared" si="10"/>
        <v>0.11152709359605911</v>
      </c>
      <c r="K31" s="64">
        <f t="shared" si="10"/>
        <v>0</v>
      </c>
      <c r="L31" s="17">
        <f t="shared" si="10"/>
        <v>0.3243349753694581</v>
      </c>
      <c r="M31" s="64">
        <f t="shared" si="10"/>
        <v>0</v>
      </c>
      <c r="N31" s="42">
        <f t="shared" si="10"/>
        <v>0.053596059113300495</v>
      </c>
      <c r="O31" s="57">
        <f t="shared" si="10"/>
        <v>1</v>
      </c>
      <c r="P31" s="7"/>
      <c r="Q31" s="13"/>
      <c r="R31" s="7"/>
      <c r="S31" s="77">
        <f>(O30/S30)</f>
        <v>0.6069122219564698</v>
      </c>
      <c r="T31" s="7"/>
      <c r="U31" s="13"/>
    </row>
    <row r="32" spans="1:22" ht="12.75" customHeight="1" thickBot="1">
      <c r="A32" s="106"/>
      <c r="B32" s="90" t="s">
        <v>21</v>
      </c>
      <c r="D32" s="4"/>
      <c r="E32" s="95" t="str">
        <f>IF(MAX(G32:L32)=G32,"PAN",IF(MAX(G32:L32)=H32,"PRI",IF(MAX(G32:L32)=I32,"PRD",IF(MAX(G32:L32)=J32,"PT",IF(MAX(G32:L32)=K32,"PVEM",IF(MAX(G32:L32)=L32,"CONVERGENCIA"))))))</f>
        <v>PRI</v>
      </c>
      <c r="G32" s="39">
        <v>3354</v>
      </c>
      <c r="H32" s="26">
        <v>3529</v>
      </c>
      <c r="I32" s="39">
        <v>1894</v>
      </c>
      <c r="J32" s="63">
        <v>1</v>
      </c>
      <c r="K32" s="41">
        <v>225</v>
      </c>
      <c r="L32" s="41">
        <v>475</v>
      </c>
      <c r="M32" s="63">
        <v>0</v>
      </c>
      <c r="N32" s="40">
        <v>248</v>
      </c>
      <c r="O32" s="30">
        <v>9726</v>
      </c>
      <c r="Q32" s="13"/>
      <c r="S32" s="22">
        <v>17409</v>
      </c>
      <c r="U32" s="13"/>
      <c r="V32" s="88"/>
    </row>
    <row r="33" spans="1:21" ht="12.75" customHeight="1" thickBot="1">
      <c r="A33" s="106"/>
      <c r="B33" s="90"/>
      <c r="D33" s="4"/>
      <c r="E33" s="95"/>
      <c r="F33" s="7"/>
      <c r="G33" s="42">
        <f aca="true" t="shared" si="11" ref="G33:O33">(G32/$O32)</f>
        <v>0.34484885872917953</v>
      </c>
      <c r="H33" s="17">
        <f t="shared" si="11"/>
        <v>0.3628418671601892</v>
      </c>
      <c r="I33" s="42">
        <f t="shared" si="11"/>
        <v>0.19473575981904173</v>
      </c>
      <c r="J33" s="42">
        <f t="shared" si="11"/>
        <v>0.00010281719103434094</v>
      </c>
      <c r="K33" s="43">
        <f t="shared" si="11"/>
        <v>0.02313386798272671</v>
      </c>
      <c r="L33" s="43">
        <f t="shared" si="11"/>
        <v>0.048838165741311945</v>
      </c>
      <c r="M33" s="64">
        <f t="shared" si="11"/>
        <v>0</v>
      </c>
      <c r="N33" s="43">
        <f t="shared" si="11"/>
        <v>0.025498663376516552</v>
      </c>
      <c r="O33" s="25">
        <f t="shared" si="11"/>
        <v>1</v>
      </c>
      <c r="P33" s="7"/>
      <c r="Q33" s="13"/>
      <c r="R33" s="7"/>
      <c r="S33" s="77">
        <f>(O32/S32)</f>
        <v>0.5586765466138205</v>
      </c>
      <c r="T33" s="7"/>
      <c r="U33" s="13"/>
    </row>
    <row r="34" spans="1:23" ht="12.75" customHeight="1" thickBot="1">
      <c r="A34" s="106"/>
      <c r="B34" s="90" t="s">
        <v>22</v>
      </c>
      <c r="D34" s="4"/>
      <c r="E34" s="95" t="str">
        <f>IF(MAX(G34:L34)=G34,"PAN",IF(MAX(G34:L34)=H34,"PRI",IF(MAX(G34:L34)=I34,"PRD",IF(MAX(G34:L34)=J34,"PT",IF(MAX(G34:L34)=K34,"PVEM",IF(MAX(G34:L34)=L34,"CONVERGENCIA"))))))</f>
        <v>PAN</v>
      </c>
      <c r="G34" s="26">
        <v>7040</v>
      </c>
      <c r="H34" s="39">
        <v>5416</v>
      </c>
      <c r="I34" s="39">
        <v>671</v>
      </c>
      <c r="J34" s="63">
        <v>11</v>
      </c>
      <c r="K34" s="40">
        <v>313</v>
      </c>
      <c r="L34" s="41">
        <v>2992</v>
      </c>
      <c r="M34" s="63">
        <v>0</v>
      </c>
      <c r="N34" s="41">
        <v>458</v>
      </c>
      <c r="O34" s="30">
        <v>16961</v>
      </c>
      <c r="Q34" s="13"/>
      <c r="S34" s="22">
        <v>28904</v>
      </c>
      <c r="U34" s="13"/>
      <c r="V34" s="88"/>
      <c r="W34" s="89" t="s">
        <v>248</v>
      </c>
    </row>
    <row r="35" spans="1:21" ht="12.75" customHeight="1" thickBot="1">
      <c r="A35" s="106"/>
      <c r="B35" s="90"/>
      <c r="D35" s="4"/>
      <c r="E35" s="95"/>
      <c r="F35" s="7"/>
      <c r="G35" s="17">
        <f aca="true" t="shared" si="12" ref="G35:O35">(G34/$O34)</f>
        <v>0.4150698661635517</v>
      </c>
      <c r="H35" s="42">
        <f t="shared" si="12"/>
        <v>0.3193207947644596</v>
      </c>
      <c r="I35" s="42">
        <f t="shared" si="12"/>
        <v>0.03956134661871352</v>
      </c>
      <c r="J35" s="42">
        <f t="shared" si="12"/>
        <v>0.0006485466658805495</v>
      </c>
      <c r="K35" s="43">
        <f t="shared" si="12"/>
        <v>0.018454100583692</v>
      </c>
      <c r="L35" s="43">
        <f t="shared" si="12"/>
        <v>0.17640469311950946</v>
      </c>
      <c r="M35" s="64">
        <f t="shared" si="12"/>
        <v>0</v>
      </c>
      <c r="N35" s="43">
        <f t="shared" si="12"/>
        <v>0.027003124815753787</v>
      </c>
      <c r="O35" s="25">
        <f t="shared" si="12"/>
        <v>1</v>
      </c>
      <c r="P35" s="7"/>
      <c r="Q35" s="13"/>
      <c r="R35" s="7"/>
      <c r="S35" s="77">
        <f>(O34/S34)</f>
        <v>0.5868045945197896</v>
      </c>
      <c r="T35" s="7"/>
      <c r="U35" s="13"/>
    </row>
    <row r="36" spans="1:23" ht="12.75" customHeight="1" thickBot="1">
      <c r="A36" s="106"/>
      <c r="B36" s="90" t="s">
        <v>23</v>
      </c>
      <c r="D36" s="4"/>
      <c r="E36" s="95" t="str">
        <f>IF(MAX(G36:L36)=G36,"PAN",IF(MAX(G36:L36)=H36,"PRI",IF(MAX(G36:L36)=I36,"PRD",IF(MAX(G36:L36)=J36,"PT",IF(MAX(G36:L36)=K36,"PVEM",IF(MAX(G36:L36)=L36,"CONVERGENCIA"))))))</f>
        <v>PRI</v>
      </c>
      <c r="G36" s="39">
        <v>385</v>
      </c>
      <c r="H36" s="26">
        <v>982</v>
      </c>
      <c r="I36" s="39">
        <v>704</v>
      </c>
      <c r="J36" s="63">
        <v>0</v>
      </c>
      <c r="K36" s="63">
        <v>0</v>
      </c>
      <c r="L36" s="63">
        <v>0</v>
      </c>
      <c r="M36" s="63">
        <v>0</v>
      </c>
      <c r="N36" s="41">
        <v>43</v>
      </c>
      <c r="O36" s="30">
        <v>2113</v>
      </c>
      <c r="Q36" s="13"/>
      <c r="S36" s="22">
        <v>3423</v>
      </c>
      <c r="U36" s="13"/>
      <c r="V36" s="88"/>
      <c r="W36" s="89" t="s">
        <v>248</v>
      </c>
    </row>
    <row r="37" spans="1:21" ht="12.75" customHeight="1" thickBot="1">
      <c r="A37" s="106"/>
      <c r="B37" s="90"/>
      <c r="D37" s="4"/>
      <c r="E37" s="95"/>
      <c r="F37" s="7"/>
      <c r="G37" s="42">
        <f aca="true" t="shared" si="13" ref="G37:O37">(G36/$O36)</f>
        <v>0.18220539517274018</v>
      </c>
      <c r="H37" s="17">
        <f t="shared" si="13"/>
        <v>0.4647420728821581</v>
      </c>
      <c r="I37" s="42">
        <f t="shared" si="13"/>
        <v>0.3331755797444392</v>
      </c>
      <c r="J37" s="64">
        <f t="shared" si="13"/>
        <v>0</v>
      </c>
      <c r="K37" s="64">
        <f t="shared" si="13"/>
        <v>0</v>
      </c>
      <c r="L37" s="64">
        <f t="shared" si="13"/>
        <v>0</v>
      </c>
      <c r="M37" s="64">
        <f t="shared" si="13"/>
        <v>0</v>
      </c>
      <c r="N37" s="43">
        <f t="shared" si="13"/>
        <v>0.020350212967345006</v>
      </c>
      <c r="O37" s="57">
        <f t="shared" si="13"/>
        <v>1</v>
      </c>
      <c r="P37" s="7"/>
      <c r="Q37" s="13"/>
      <c r="R37" s="7"/>
      <c r="S37" s="77">
        <f>(O36/S36)</f>
        <v>0.6172947706690038</v>
      </c>
      <c r="T37" s="7"/>
      <c r="U37" s="13"/>
    </row>
    <row r="38" spans="1:22" ht="12.75" customHeight="1" thickBot="1">
      <c r="A38" s="106"/>
      <c r="B38" s="90" t="s">
        <v>24</v>
      </c>
      <c r="D38" s="4"/>
      <c r="E38" s="95" t="str">
        <f>IF(MAX(G38:L38)=G38,"PAN",IF(MAX(G38:L38)=H38,"PRI",IF(MAX(G38:L38)=I38,"PRD",IF(MAX(G38:L38)=J38,"PT",IF(MAX(G38:L38)=K38,"PVEM",IF(MAX(G38:L38)=L38,"CONVERGENCIA"))))))</f>
        <v>PAN</v>
      </c>
      <c r="G38" s="26">
        <v>1904</v>
      </c>
      <c r="H38" s="39">
        <v>1901</v>
      </c>
      <c r="I38" s="39">
        <v>618</v>
      </c>
      <c r="J38" s="40">
        <v>446</v>
      </c>
      <c r="K38" s="40">
        <v>354</v>
      </c>
      <c r="L38" s="41">
        <v>416</v>
      </c>
      <c r="M38" s="63">
        <v>0</v>
      </c>
      <c r="N38" s="41">
        <v>139</v>
      </c>
      <c r="O38" s="30">
        <v>5778</v>
      </c>
      <c r="Q38" s="13"/>
      <c r="S38" s="22">
        <v>10435</v>
      </c>
      <c r="U38" s="13"/>
      <c r="V38" s="88"/>
    </row>
    <row r="39" spans="1:21" ht="12.75" customHeight="1" thickBot="1">
      <c r="A39" s="106"/>
      <c r="B39" s="90"/>
      <c r="D39" s="4"/>
      <c r="E39" s="95"/>
      <c r="F39" s="7"/>
      <c r="G39" s="17">
        <f aca="true" t="shared" si="14" ref="G39:O39">(G38/$O38)</f>
        <v>0.3295257874697127</v>
      </c>
      <c r="H39" s="42">
        <f t="shared" si="14"/>
        <v>0.32900657667012806</v>
      </c>
      <c r="I39" s="42">
        <f t="shared" si="14"/>
        <v>0.10695742471443406</v>
      </c>
      <c r="J39" s="43">
        <f t="shared" si="14"/>
        <v>0.07718933887158186</v>
      </c>
      <c r="K39" s="43">
        <f t="shared" si="14"/>
        <v>0.0612668743509865</v>
      </c>
      <c r="L39" s="43">
        <f t="shared" si="14"/>
        <v>0.07199723087573555</v>
      </c>
      <c r="M39" s="64">
        <f t="shared" si="14"/>
        <v>0</v>
      </c>
      <c r="N39" s="43">
        <f t="shared" si="14"/>
        <v>0.024056767047421254</v>
      </c>
      <c r="O39" s="25">
        <f t="shared" si="14"/>
        <v>1</v>
      </c>
      <c r="P39" s="7"/>
      <c r="Q39" s="13"/>
      <c r="R39" s="7"/>
      <c r="S39" s="77">
        <f>(O38/S38)</f>
        <v>0.553713464302827</v>
      </c>
      <c r="T39" s="7"/>
      <c r="U39" s="13"/>
    </row>
    <row r="40" spans="1:22" ht="12.75" customHeight="1" thickBot="1">
      <c r="A40" s="106"/>
      <c r="B40" s="90" t="s">
        <v>25</v>
      </c>
      <c r="D40" s="4"/>
      <c r="E40" s="95" t="str">
        <f>IF(MAX(G40:L40)=G40,"PAN",IF(MAX(G40:L40)=H40,"PRI",IF(MAX(G40:L40)=I40,"PRD",IF(MAX(G40:L40)=J40,"PT",IF(MAX(G40:L40)=K40,"PVEM",IF(MAX(G40:L40)=L40,"CONVERGENCIA"))))))</f>
        <v>PRI</v>
      </c>
      <c r="G40" s="39">
        <v>1041</v>
      </c>
      <c r="H40" s="26">
        <v>1501</v>
      </c>
      <c r="I40" s="63">
        <v>1</v>
      </c>
      <c r="J40" s="63">
        <v>0</v>
      </c>
      <c r="K40" s="41">
        <v>67</v>
      </c>
      <c r="L40" s="63">
        <v>0</v>
      </c>
      <c r="M40" s="63">
        <v>0</v>
      </c>
      <c r="N40" s="41">
        <v>67</v>
      </c>
      <c r="O40" s="30">
        <v>2677</v>
      </c>
      <c r="Q40" s="13"/>
      <c r="S40" s="22">
        <v>5080</v>
      </c>
      <c r="U40" s="13"/>
      <c r="V40" s="88"/>
    </row>
    <row r="41" spans="1:21" ht="12.75" customHeight="1" thickBot="1">
      <c r="A41" s="106"/>
      <c r="B41" s="90"/>
      <c r="D41" s="4"/>
      <c r="E41" s="95"/>
      <c r="F41" s="7"/>
      <c r="G41" s="42">
        <f aca="true" t="shared" si="15" ref="G41:O41">(G40/$O40)</f>
        <v>0.3888681359731042</v>
      </c>
      <c r="H41" s="17">
        <f t="shared" si="15"/>
        <v>0.5607022786701532</v>
      </c>
      <c r="I41" s="42">
        <f t="shared" si="15"/>
        <v>0.00037355248412401944</v>
      </c>
      <c r="J41" s="64">
        <f t="shared" si="15"/>
        <v>0</v>
      </c>
      <c r="K41" s="43">
        <f t="shared" si="15"/>
        <v>0.0250280164363093</v>
      </c>
      <c r="L41" s="64">
        <f t="shared" si="15"/>
        <v>0</v>
      </c>
      <c r="M41" s="64">
        <f t="shared" si="15"/>
        <v>0</v>
      </c>
      <c r="N41" s="43">
        <f t="shared" si="15"/>
        <v>0.0250280164363093</v>
      </c>
      <c r="O41" s="25">
        <f t="shared" si="15"/>
        <v>1</v>
      </c>
      <c r="P41" s="7"/>
      <c r="Q41" s="13"/>
      <c r="R41" s="7"/>
      <c r="S41" s="77">
        <f>(O40/S40)</f>
        <v>0.5269685039370079</v>
      </c>
      <c r="T41" s="7"/>
      <c r="U41" s="13"/>
    </row>
    <row r="42" spans="1:22" ht="12.75" customHeight="1" thickBot="1">
      <c r="A42" s="106"/>
      <c r="B42" s="90" t="s">
        <v>26</v>
      </c>
      <c r="D42" s="4"/>
      <c r="E42" s="95" t="str">
        <f>IF(MAX(G42:L42)=G42,"PAN",IF(MAX(G42:L42)=H42,"PRI",IF(MAX(G42:L42)=I42,"PRD",IF(MAX(G42:L42)=J42,"PT",IF(MAX(G42:L42)=K42,"PVEM",IF(MAX(G42:L42)=L42,"CONVERGENCIA"))))))</f>
        <v>PRD</v>
      </c>
      <c r="G42" s="39">
        <v>209</v>
      </c>
      <c r="H42" s="39">
        <v>515</v>
      </c>
      <c r="I42" s="26">
        <v>574</v>
      </c>
      <c r="J42" s="63">
        <v>0</v>
      </c>
      <c r="K42" s="63">
        <v>0</v>
      </c>
      <c r="L42" s="63">
        <v>298</v>
      </c>
      <c r="M42" s="63">
        <v>0</v>
      </c>
      <c r="N42" s="41">
        <v>57</v>
      </c>
      <c r="O42" s="30">
        <v>1653</v>
      </c>
      <c r="Q42" s="13"/>
      <c r="S42" s="22">
        <v>3104</v>
      </c>
      <c r="U42" s="13"/>
      <c r="V42" s="88"/>
    </row>
    <row r="43" spans="1:21" ht="12.75" customHeight="1" thickBot="1">
      <c r="A43" s="106"/>
      <c r="B43" s="90"/>
      <c r="D43" s="4"/>
      <c r="E43" s="95"/>
      <c r="F43" s="7"/>
      <c r="G43" s="42">
        <f aca="true" t="shared" si="16" ref="G43:O43">(G42/$O42)</f>
        <v>0.12643678160919541</v>
      </c>
      <c r="H43" s="42">
        <f t="shared" si="16"/>
        <v>0.3115547489413188</v>
      </c>
      <c r="I43" s="17">
        <f t="shared" si="16"/>
        <v>0.3472474289171204</v>
      </c>
      <c r="J43" s="64">
        <f t="shared" si="16"/>
        <v>0</v>
      </c>
      <c r="K43" s="64">
        <f t="shared" si="16"/>
        <v>0</v>
      </c>
      <c r="L43" s="42">
        <f t="shared" si="16"/>
        <v>0.18027828191167575</v>
      </c>
      <c r="M43" s="64">
        <f t="shared" si="16"/>
        <v>0</v>
      </c>
      <c r="N43" s="43">
        <f t="shared" si="16"/>
        <v>0.034482758620689655</v>
      </c>
      <c r="O43" s="25">
        <f t="shared" si="16"/>
        <v>1</v>
      </c>
      <c r="P43" s="7"/>
      <c r="Q43" s="13"/>
      <c r="R43" s="7"/>
      <c r="S43" s="77">
        <f>(O42/S42)</f>
        <v>0.5325386597938144</v>
      </c>
      <c r="T43" s="7"/>
      <c r="U43" s="13"/>
    </row>
    <row r="44" spans="1:22" ht="12.75" customHeight="1" thickBot="1">
      <c r="A44" s="106"/>
      <c r="B44" s="90" t="s">
        <v>27</v>
      </c>
      <c r="D44" s="4"/>
      <c r="E44" s="95" t="str">
        <f>IF(MAX(G44:L44)=G44,"PAN",IF(MAX(G44:L44)=H44,"PRI",IF(MAX(G44:L44)=I44,"PRD",IF(MAX(G44:L44)=J44,"PT",IF(MAX(G44:L44)=K44,"PVEM",IF(MAX(G44:L44)=L44,"CONVERGENCIA"))))))</f>
        <v>PAN</v>
      </c>
      <c r="G44" s="26">
        <v>1476</v>
      </c>
      <c r="H44" s="39">
        <v>1109</v>
      </c>
      <c r="I44" s="39">
        <v>343</v>
      </c>
      <c r="J44" s="63">
        <v>0</v>
      </c>
      <c r="K44" s="41">
        <v>739</v>
      </c>
      <c r="L44" s="41">
        <v>520</v>
      </c>
      <c r="M44" s="63">
        <v>0</v>
      </c>
      <c r="N44" s="41">
        <v>64</v>
      </c>
      <c r="O44" s="30">
        <v>4251</v>
      </c>
      <c r="Q44" s="13"/>
      <c r="S44" s="22">
        <v>6539</v>
      </c>
      <c r="U44" s="13"/>
      <c r="V44" s="88"/>
    </row>
    <row r="45" spans="1:21" ht="12.75" customHeight="1" thickBot="1">
      <c r="A45" s="106"/>
      <c r="B45" s="90"/>
      <c r="D45" s="4"/>
      <c r="E45" s="95"/>
      <c r="F45" s="7"/>
      <c r="G45" s="17">
        <f aca="true" t="shared" si="17" ref="G45:O45">(G44/$O44)</f>
        <v>0.34721242060691604</v>
      </c>
      <c r="H45" s="42">
        <f t="shared" si="17"/>
        <v>0.26087979298988473</v>
      </c>
      <c r="I45" s="42">
        <f t="shared" si="17"/>
        <v>0.08068689720065866</v>
      </c>
      <c r="J45" s="64">
        <f t="shared" si="17"/>
        <v>0</v>
      </c>
      <c r="K45" s="43">
        <f t="shared" si="17"/>
        <v>0.17384144907080687</v>
      </c>
      <c r="L45" s="43">
        <f t="shared" si="17"/>
        <v>0.12232415902140673</v>
      </c>
      <c r="M45" s="64">
        <f t="shared" si="17"/>
        <v>0</v>
      </c>
      <c r="N45" s="43">
        <f t="shared" si="17"/>
        <v>0.015055281110326982</v>
      </c>
      <c r="O45" s="25">
        <f t="shared" si="17"/>
        <v>1</v>
      </c>
      <c r="P45" s="7"/>
      <c r="Q45" s="13"/>
      <c r="R45" s="7"/>
      <c r="S45" s="77">
        <f>(O44/S44)</f>
        <v>0.6500994035785288</v>
      </c>
      <c r="T45" s="7"/>
      <c r="U45" s="13"/>
    </row>
    <row r="46" spans="1:22" ht="12.75" customHeight="1" thickBot="1">
      <c r="A46" s="106"/>
      <c r="B46" s="90" t="s">
        <v>1</v>
      </c>
      <c r="D46" s="4"/>
      <c r="E46" s="95" t="str">
        <f>IF(MAX(G46:L46)=G46,"PAN",IF(MAX(G46:L46)=H46,"PRI",IF(MAX(G46:L46)=I46,"PRD",IF(MAX(G46:L46)=J46,"PT",IF(MAX(G46:L46)=K46,"PVEM",IF(MAX(G46:L46)=L46,"CONVERGENCIA"))))))</f>
        <v>PRI</v>
      </c>
      <c r="G46" s="39">
        <v>10994</v>
      </c>
      <c r="H46" s="26">
        <v>14727</v>
      </c>
      <c r="I46" s="39">
        <v>1866</v>
      </c>
      <c r="J46" s="40">
        <v>2</v>
      </c>
      <c r="K46" s="41">
        <v>818</v>
      </c>
      <c r="L46" s="41">
        <v>2961</v>
      </c>
      <c r="M46" s="63">
        <v>4</v>
      </c>
      <c r="N46" s="41">
        <v>969</v>
      </c>
      <c r="O46" s="30">
        <v>32341</v>
      </c>
      <c r="Q46" s="13"/>
      <c r="S46" s="22">
        <v>66293</v>
      </c>
      <c r="U46" s="13"/>
      <c r="V46" s="88"/>
    </row>
    <row r="47" spans="1:21" ht="12.75" customHeight="1" thickBot="1">
      <c r="A47" s="106"/>
      <c r="B47" s="90"/>
      <c r="D47" s="4"/>
      <c r="E47" s="95"/>
      <c r="F47" s="7"/>
      <c r="G47" s="42">
        <f aca="true" t="shared" si="18" ref="G47:O47">(G46/$O46)</f>
        <v>0.33994001422343156</v>
      </c>
      <c r="H47" s="17">
        <f t="shared" si="18"/>
        <v>0.4553662533626047</v>
      </c>
      <c r="I47" s="42">
        <f t="shared" si="18"/>
        <v>0.057697659317893696</v>
      </c>
      <c r="J47" s="42">
        <f t="shared" si="18"/>
        <v>6.184100677159024E-05</v>
      </c>
      <c r="K47" s="43">
        <f t="shared" si="18"/>
        <v>0.025292971769580407</v>
      </c>
      <c r="L47" s="43">
        <f t="shared" si="18"/>
        <v>0.09155561052533935</v>
      </c>
      <c r="M47" s="43">
        <f t="shared" si="18"/>
        <v>0.00012368201354318048</v>
      </c>
      <c r="N47" s="43">
        <f t="shared" si="18"/>
        <v>0.029961967780835472</v>
      </c>
      <c r="O47" s="25">
        <f t="shared" si="18"/>
        <v>1</v>
      </c>
      <c r="P47" s="7"/>
      <c r="Q47" s="13"/>
      <c r="R47" s="7"/>
      <c r="S47" s="77">
        <f>(O46/S46)</f>
        <v>0.4878493958638167</v>
      </c>
      <c r="T47" s="7"/>
      <c r="U47" s="13"/>
    </row>
    <row r="48" spans="1:22" ht="12.75" customHeight="1" thickBot="1">
      <c r="A48" s="106"/>
      <c r="B48" s="90" t="s">
        <v>28</v>
      </c>
      <c r="D48" s="4"/>
      <c r="E48" s="95" t="str">
        <f>IF(MAX(G48:L48)=G48,"PAN",IF(MAX(G48:L48)=H48,"PRI",IF(MAX(G48:L48)=I48,"PRD",IF(MAX(G48:L48)=J48,"PT",IF(MAX(G48:L48)=K48,"PVEM",IF(MAX(G48:L48)=L48,"CONVERGENCIA"))))))</f>
        <v>PAN</v>
      </c>
      <c r="G48" s="26">
        <v>732</v>
      </c>
      <c r="H48" s="39">
        <v>627</v>
      </c>
      <c r="I48" s="39">
        <v>295</v>
      </c>
      <c r="J48" s="63">
        <v>0</v>
      </c>
      <c r="K48" s="63">
        <v>0</v>
      </c>
      <c r="L48" s="63">
        <v>101</v>
      </c>
      <c r="M48" s="63">
        <v>0</v>
      </c>
      <c r="N48" s="41">
        <v>45</v>
      </c>
      <c r="O48" s="30">
        <v>1800</v>
      </c>
      <c r="Q48" s="13"/>
      <c r="S48" s="22">
        <v>3182</v>
      </c>
      <c r="U48" s="13"/>
      <c r="V48" s="88"/>
    </row>
    <row r="49" spans="1:21" ht="12.75" customHeight="1" thickBot="1">
      <c r="A49" s="106"/>
      <c r="B49" s="90"/>
      <c r="D49" s="4"/>
      <c r="E49" s="95"/>
      <c r="F49" s="7"/>
      <c r="G49" s="17">
        <f aca="true" t="shared" si="19" ref="G49:O49">(G48/$O48)</f>
        <v>0.4066666666666667</v>
      </c>
      <c r="H49" s="42">
        <f t="shared" si="19"/>
        <v>0.34833333333333333</v>
      </c>
      <c r="I49" s="42">
        <f t="shared" si="19"/>
        <v>0.1638888888888889</v>
      </c>
      <c r="J49" s="64">
        <f t="shared" si="19"/>
        <v>0</v>
      </c>
      <c r="K49" s="64">
        <f t="shared" si="19"/>
        <v>0</v>
      </c>
      <c r="L49" s="42">
        <f t="shared" si="19"/>
        <v>0.05611111111111111</v>
      </c>
      <c r="M49" s="64">
        <f t="shared" si="19"/>
        <v>0</v>
      </c>
      <c r="N49" s="43">
        <f t="shared" si="19"/>
        <v>0.025</v>
      </c>
      <c r="O49" s="25">
        <f t="shared" si="19"/>
        <v>1</v>
      </c>
      <c r="P49" s="7"/>
      <c r="Q49" s="13"/>
      <c r="R49" s="7"/>
      <c r="S49" s="77">
        <f>(O48/S48)</f>
        <v>0.5656819610307983</v>
      </c>
      <c r="T49" s="7"/>
      <c r="U49" s="13"/>
    </row>
    <row r="50" spans="4:22" ht="12.75" customHeight="1">
      <c r="D50" s="5"/>
      <c r="E50" s="7"/>
      <c r="F50" s="7"/>
      <c r="G50" s="31">
        <f aca="true" t="shared" si="20" ref="G50:O50">G48+G46+G44+G42+G40+G38+G36+G34+G32+G30</f>
        <v>28071</v>
      </c>
      <c r="H50" s="31">
        <f t="shared" si="20"/>
        <v>31902</v>
      </c>
      <c r="I50" s="32">
        <f t="shared" si="20"/>
        <v>7026</v>
      </c>
      <c r="J50" s="32">
        <f t="shared" si="20"/>
        <v>1026</v>
      </c>
      <c r="K50" s="32">
        <f t="shared" si="20"/>
        <v>2516</v>
      </c>
      <c r="L50" s="33">
        <f t="shared" si="20"/>
        <v>9409</v>
      </c>
      <c r="M50" s="33">
        <f t="shared" si="20"/>
        <v>4</v>
      </c>
      <c r="N50" s="32">
        <f t="shared" si="20"/>
        <v>2362</v>
      </c>
      <c r="O50" s="34">
        <f t="shared" si="20"/>
        <v>82375</v>
      </c>
      <c r="P50" s="2"/>
      <c r="Q50" s="75"/>
      <c r="R50" s="2"/>
      <c r="S50" s="34">
        <v>152731</v>
      </c>
      <c r="T50" s="2"/>
      <c r="U50" s="75"/>
      <c r="V50" s="88"/>
    </row>
    <row r="51" spans="4:21" ht="12.75" customHeight="1">
      <c r="D51" s="4"/>
      <c r="E51" s="7"/>
      <c r="F51" s="7"/>
      <c r="G51" s="35">
        <f aca="true" t="shared" si="21" ref="G51:O51">(G50/$O50)</f>
        <v>0.34077086494688924</v>
      </c>
      <c r="H51" s="36">
        <f t="shared" si="21"/>
        <v>0.38727769347496205</v>
      </c>
      <c r="I51" s="36">
        <f t="shared" si="21"/>
        <v>0.08529286798179059</v>
      </c>
      <c r="J51" s="36">
        <f t="shared" si="21"/>
        <v>0.012455235204855843</v>
      </c>
      <c r="K51" s="36">
        <f t="shared" si="21"/>
        <v>0.030543247344461306</v>
      </c>
      <c r="L51" s="36">
        <f t="shared" si="21"/>
        <v>0.11422154779969651</v>
      </c>
      <c r="M51" s="36">
        <f t="shared" si="21"/>
        <v>4.855842185128983E-05</v>
      </c>
      <c r="N51" s="36">
        <f t="shared" si="21"/>
        <v>0.028673748103186646</v>
      </c>
      <c r="O51" s="37">
        <f t="shared" si="21"/>
        <v>1</v>
      </c>
      <c r="P51" s="2"/>
      <c r="Q51" s="13"/>
      <c r="R51" s="2"/>
      <c r="S51" s="76">
        <f>(O50/S50)</f>
        <v>0.5393469564135637</v>
      </c>
      <c r="T51" s="2"/>
      <c r="U51" s="13"/>
    </row>
    <row r="52" spans="1:21" ht="12.75" customHeight="1">
      <c r="A52" s="8"/>
      <c r="B52" s="11"/>
      <c r="D52" s="4"/>
      <c r="E52" s="7"/>
      <c r="F52" s="7"/>
      <c r="G52" s="51"/>
      <c r="H52" s="52"/>
      <c r="I52" s="52"/>
      <c r="J52" s="52"/>
      <c r="K52" s="52"/>
      <c r="L52" s="52"/>
      <c r="M52" s="52"/>
      <c r="N52" s="52"/>
      <c r="O52" s="53"/>
      <c r="P52" s="7"/>
      <c r="Q52" s="13"/>
      <c r="R52" s="7"/>
      <c r="S52" s="53"/>
      <c r="T52" s="7"/>
      <c r="U52" s="13"/>
    </row>
    <row r="53" spans="1:22" ht="12.75" customHeight="1">
      <c r="A53" s="106" t="s">
        <v>222</v>
      </c>
      <c r="B53" s="108" t="s">
        <v>2</v>
      </c>
      <c r="D53" s="4"/>
      <c r="E53" s="95" t="str">
        <f>IF(MAX(G53:L53)=G53,"PAN",IF(MAX(G53:L53)=H53,"PRI",IF(MAX(G53:L53)=I53,"PRD",IF(MAX(G53:L53)=J53,"PT",IF(MAX(G53:L53)=K53,"PVEM",IF(MAX(G53:L53)=L53,"CONVERGENCIA"))))))</f>
        <v>PAN</v>
      </c>
      <c r="G53" s="19">
        <v>20420</v>
      </c>
      <c r="H53" s="54">
        <v>16980</v>
      </c>
      <c r="I53" s="54">
        <v>624</v>
      </c>
      <c r="J53" s="63">
        <v>198</v>
      </c>
      <c r="K53" s="63">
        <v>313</v>
      </c>
      <c r="L53" s="56">
        <v>384</v>
      </c>
      <c r="M53" s="63">
        <v>10</v>
      </c>
      <c r="N53" s="55">
        <v>831</v>
      </c>
      <c r="O53" s="22">
        <v>39760</v>
      </c>
      <c r="Q53" s="13"/>
      <c r="S53" s="22">
        <v>83135</v>
      </c>
      <c r="U53" s="13"/>
      <c r="V53" s="88"/>
    </row>
    <row r="54" spans="1:21" ht="12.75" customHeight="1" thickBot="1">
      <c r="A54" s="106"/>
      <c r="B54" s="109"/>
      <c r="D54" s="4"/>
      <c r="E54" s="95"/>
      <c r="F54" s="7"/>
      <c r="G54" s="17">
        <f aca="true" t="shared" si="22" ref="G54:O54">(G53/$O53)</f>
        <v>0.5135814889336016</v>
      </c>
      <c r="H54" s="42">
        <f t="shared" si="22"/>
        <v>0.42706237424547283</v>
      </c>
      <c r="I54" s="42">
        <f t="shared" si="22"/>
        <v>0.015694164989939637</v>
      </c>
      <c r="J54" s="42">
        <f t="shared" si="22"/>
        <v>0.004979879275653924</v>
      </c>
      <c r="K54" s="42">
        <f t="shared" si="22"/>
        <v>0.007872233400402414</v>
      </c>
      <c r="L54" s="43">
        <f t="shared" si="22"/>
        <v>0.0096579476861167</v>
      </c>
      <c r="M54" s="42">
        <f t="shared" si="22"/>
        <v>0.00025150905432595576</v>
      </c>
      <c r="N54" s="43">
        <f t="shared" si="22"/>
        <v>0.020900402414486922</v>
      </c>
      <c r="O54" s="25">
        <f t="shared" si="22"/>
        <v>1</v>
      </c>
      <c r="P54" s="7"/>
      <c r="Q54" s="13"/>
      <c r="R54" s="7"/>
      <c r="S54" s="77">
        <f>(O53/S53)</f>
        <v>0.4782582546460576</v>
      </c>
      <c r="T54" s="7"/>
      <c r="U54" s="13"/>
    </row>
    <row r="55" spans="1:22" ht="12.75" customHeight="1" thickBot="1">
      <c r="A55" s="106"/>
      <c r="B55" s="90" t="s">
        <v>29</v>
      </c>
      <c r="D55" s="4"/>
      <c r="E55" s="95" t="str">
        <f>IF(MAX(G55:L55)=G55,"PAN",IF(MAX(G55:L55)=H55,"PRI",IF(MAX(G55:L55)=I55,"PRD",IF(MAX(G55:L55)=J55,"PT",IF(MAX(G55:L55)=K55,"PVEM",IF(MAX(G55:L55)=L55,"CONVERGENCIA"))))))</f>
        <v>PRI</v>
      </c>
      <c r="G55" s="39">
        <v>1362</v>
      </c>
      <c r="H55" s="26">
        <v>1402</v>
      </c>
      <c r="I55" s="63">
        <v>0</v>
      </c>
      <c r="J55" s="63">
        <v>124</v>
      </c>
      <c r="K55" s="63">
        <v>0</v>
      </c>
      <c r="L55" s="41">
        <v>800</v>
      </c>
      <c r="M55" s="41">
        <v>1</v>
      </c>
      <c r="N55" s="41">
        <v>85</v>
      </c>
      <c r="O55" s="30">
        <v>3774</v>
      </c>
      <c r="Q55" s="13"/>
      <c r="S55" s="22">
        <v>5858</v>
      </c>
      <c r="U55" s="13"/>
      <c r="V55" s="88"/>
    </row>
    <row r="56" spans="1:21" ht="12.75" customHeight="1" thickBot="1">
      <c r="A56" s="106"/>
      <c r="B56" s="90"/>
      <c r="D56" s="4"/>
      <c r="E56" s="95"/>
      <c r="F56" s="7"/>
      <c r="G56" s="42">
        <f aca="true" t="shared" si="23" ref="G56:O56">(G55/$O55)</f>
        <v>0.36089030206677264</v>
      </c>
      <c r="H56" s="17">
        <f t="shared" si="23"/>
        <v>0.37148913619501855</v>
      </c>
      <c r="I56" s="64">
        <f t="shared" si="23"/>
        <v>0</v>
      </c>
      <c r="J56" s="42">
        <f t="shared" si="23"/>
        <v>0.03285638579756227</v>
      </c>
      <c r="K56" s="64">
        <f t="shared" si="23"/>
        <v>0</v>
      </c>
      <c r="L56" s="43">
        <f t="shared" si="23"/>
        <v>0.21197668256491786</v>
      </c>
      <c r="M56" s="43">
        <f t="shared" si="23"/>
        <v>0.00026497085320614734</v>
      </c>
      <c r="N56" s="43">
        <f t="shared" si="23"/>
        <v>0.02252252252252252</v>
      </c>
      <c r="O56" s="25">
        <f t="shared" si="23"/>
        <v>1</v>
      </c>
      <c r="P56" s="7"/>
      <c r="Q56" s="13"/>
      <c r="R56" s="7"/>
      <c r="S56" s="77">
        <f>(O55/S55)</f>
        <v>0.6442471833390235</v>
      </c>
      <c r="T56" s="7"/>
      <c r="U56" s="13"/>
    </row>
    <row r="57" spans="1:23" ht="12.75" customHeight="1" thickBot="1">
      <c r="A57" s="106"/>
      <c r="B57" s="90" t="s">
        <v>30</v>
      </c>
      <c r="D57" s="4"/>
      <c r="E57" s="95" t="str">
        <f>IF(MAX(G57:L57)=G57,"PAN",IF(MAX(G57:L57)=H57,"PRI",IF(MAX(G57:L57)=I57,"PRD",IF(MAX(G57:L57)=J57,"PT",IF(MAX(G57:L57)=K57,"PVEM",IF(MAX(G57:L57)=L57,"CONVERGENCIA"))))))</f>
        <v>PRI</v>
      </c>
      <c r="G57" s="39">
        <v>1792</v>
      </c>
      <c r="H57" s="26">
        <v>3793</v>
      </c>
      <c r="I57" s="39">
        <v>1125</v>
      </c>
      <c r="J57" s="63">
        <v>0</v>
      </c>
      <c r="K57" s="40">
        <v>50</v>
      </c>
      <c r="L57" s="63">
        <v>0</v>
      </c>
      <c r="M57" s="63">
        <v>0</v>
      </c>
      <c r="N57" s="40">
        <v>276</v>
      </c>
      <c r="O57" s="30">
        <v>7037</v>
      </c>
      <c r="Q57" s="13"/>
      <c r="S57" s="22">
        <v>13410</v>
      </c>
      <c r="U57" s="13"/>
      <c r="V57" s="88"/>
      <c r="W57" s="89" t="s">
        <v>248</v>
      </c>
    </row>
    <row r="58" spans="1:21" ht="12.75" customHeight="1" thickBot="1">
      <c r="A58" s="106"/>
      <c r="B58" s="90"/>
      <c r="D58" s="4"/>
      <c r="E58" s="95"/>
      <c r="F58" s="7"/>
      <c r="G58" s="42">
        <f aca="true" t="shared" si="24" ref="G58:O58">(G57/$O57)</f>
        <v>0.2546539718630098</v>
      </c>
      <c r="H58" s="17">
        <f t="shared" si="24"/>
        <v>0.5390081000426318</v>
      </c>
      <c r="I58" s="42">
        <f t="shared" si="24"/>
        <v>0.15986926246980246</v>
      </c>
      <c r="J58" s="64">
        <f t="shared" si="24"/>
        <v>0</v>
      </c>
      <c r="K58" s="43">
        <f t="shared" si="24"/>
        <v>0.0071053005542134435</v>
      </c>
      <c r="L58" s="64">
        <f t="shared" si="24"/>
        <v>0</v>
      </c>
      <c r="M58" s="64">
        <f t="shared" si="24"/>
        <v>0</v>
      </c>
      <c r="N58" s="43">
        <f t="shared" si="24"/>
        <v>0.039221259059258204</v>
      </c>
      <c r="O58" s="25">
        <f t="shared" si="24"/>
        <v>1</v>
      </c>
      <c r="P58" s="7"/>
      <c r="Q58" s="13"/>
      <c r="R58" s="7"/>
      <c r="S58" s="77">
        <f>(O57/S57)</f>
        <v>0.5247576435495899</v>
      </c>
      <c r="T58" s="7"/>
      <c r="U58" s="13"/>
    </row>
    <row r="59" spans="1:23" ht="12.75" customHeight="1" thickBot="1">
      <c r="A59" s="106"/>
      <c r="B59" s="90" t="s">
        <v>31</v>
      </c>
      <c r="D59" s="4"/>
      <c r="E59" s="95" t="str">
        <f>IF(MAX(G59:L59)=G59,"PAN",IF(MAX(G59:L59)=H59,"PRI",IF(MAX(G59:L59)=I59,"PRD",IF(MAX(G59:L59)=J59,"PT",IF(MAX(G59:L59)=K59,"PVEM",IF(MAX(G59:L59)=L59,"CONVERGENCIA"))))))</f>
        <v>PAN</v>
      </c>
      <c r="G59" s="26">
        <v>10322</v>
      </c>
      <c r="H59" s="39">
        <v>7645</v>
      </c>
      <c r="I59" s="39">
        <v>883</v>
      </c>
      <c r="J59" s="63">
        <v>0</v>
      </c>
      <c r="K59" s="63">
        <v>0</v>
      </c>
      <c r="L59" s="40">
        <v>604</v>
      </c>
      <c r="M59" s="40">
        <v>2</v>
      </c>
      <c r="N59" s="41">
        <v>548</v>
      </c>
      <c r="O59" s="30">
        <v>20113</v>
      </c>
      <c r="Q59" s="13"/>
      <c r="S59" s="22">
        <v>40833</v>
      </c>
      <c r="U59" s="13"/>
      <c r="V59" s="88"/>
      <c r="W59" s="89" t="s">
        <v>248</v>
      </c>
    </row>
    <row r="60" spans="1:21" ht="12.75" customHeight="1" thickBot="1">
      <c r="A60" s="106"/>
      <c r="B60" s="90"/>
      <c r="D60" s="4"/>
      <c r="E60" s="95"/>
      <c r="F60" s="7"/>
      <c r="G60" s="17">
        <f aca="true" t="shared" si="25" ref="G60:O60">(G59/$O59)</f>
        <v>0.5132004176403321</v>
      </c>
      <c r="H60" s="42">
        <f t="shared" si="25"/>
        <v>0.3801024213195446</v>
      </c>
      <c r="I60" s="42">
        <f t="shared" si="25"/>
        <v>0.04390195396012529</v>
      </c>
      <c r="J60" s="64">
        <f t="shared" si="25"/>
        <v>0</v>
      </c>
      <c r="K60" s="64">
        <f t="shared" si="25"/>
        <v>0</v>
      </c>
      <c r="L60" s="43">
        <f t="shared" si="25"/>
        <v>0.030030328643166113</v>
      </c>
      <c r="M60" s="43">
        <f t="shared" si="25"/>
        <v>9.943817431511957E-05</v>
      </c>
      <c r="N60" s="43">
        <f t="shared" si="25"/>
        <v>0.027246059762342765</v>
      </c>
      <c r="O60" s="25">
        <f t="shared" si="25"/>
        <v>1</v>
      </c>
      <c r="P60" s="7"/>
      <c r="Q60" s="13"/>
      <c r="R60" s="7"/>
      <c r="S60" s="77">
        <f>(O59/S59)</f>
        <v>0.49256728626356133</v>
      </c>
      <c r="T60" s="7"/>
      <c r="U60" s="13"/>
    </row>
    <row r="61" spans="1:22" ht="12.75" customHeight="1" thickBot="1">
      <c r="A61" s="106"/>
      <c r="B61" s="90" t="s">
        <v>32</v>
      </c>
      <c r="D61" s="4"/>
      <c r="E61" s="95" t="str">
        <f>IF(MAX(G61:L61)=G61,"PAN",IF(MAX(G61:L61)=H61,"PRI",IF(MAX(G61:L61)=I61,"PRD",IF(MAX(G61:L61)=J61,"PT",IF(MAX(G61:L61)=K61,"PVEM",IF(MAX(G61:L61)=L61,"CONVERGENCIA"))))))</f>
        <v>PRI</v>
      </c>
      <c r="G61" s="39">
        <v>374</v>
      </c>
      <c r="H61" s="26">
        <v>1565</v>
      </c>
      <c r="I61" s="39">
        <v>1440</v>
      </c>
      <c r="J61" s="63">
        <v>0</v>
      </c>
      <c r="K61" s="63">
        <v>0</v>
      </c>
      <c r="L61" s="63">
        <v>0</v>
      </c>
      <c r="M61" s="63">
        <v>0</v>
      </c>
      <c r="N61" s="41">
        <v>169</v>
      </c>
      <c r="O61" s="30">
        <v>3548</v>
      </c>
      <c r="Q61" s="13"/>
      <c r="S61" s="30">
        <v>6265</v>
      </c>
      <c r="U61" s="13"/>
      <c r="V61" s="88"/>
    </row>
    <row r="62" spans="1:21" ht="12.75" customHeight="1" thickBot="1">
      <c r="A62" s="106"/>
      <c r="B62" s="90"/>
      <c r="D62" s="4"/>
      <c r="E62" s="95"/>
      <c r="F62" s="7"/>
      <c r="G62" s="42">
        <f aca="true" t="shared" si="26" ref="G62:O62">(G61/$O61)</f>
        <v>0.10541149943630214</v>
      </c>
      <c r="H62" s="17">
        <f t="shared" si="26"/>
        <v>0.4410935738444194</v>
      </c>
      <c r="I62" s="42">
        <f t="shared" si="26"/>
        <v>0.40586245772266066</v>
      </c>
      <c r="J62" s="64">
        <f t="shared" si="26"/>
        <v>0</v>
      </c>
      <c r="K62" s="64">
        <f t="shared" si="26"/>
        <v>0</v>
      </c>
      <c r="L62" s="64">
        <f t="shared" si="26"/>
        <v>0</v>
      </c>
      <c r="M62" s="64">
        <f t="shared" si="26"/>
        <v>0</v>
      </c>
      <c r="N62" s="43">
        <f t="shared" si="26"/>
        <v>0.04763246899661781</v>
      </c>
      <c r="O62" s="25">
        <f t="shared" si="26"/>
        <v>1</v>
      </c>
      <c r="P62" s="7"/>
      <c r="Q62" s="13"/>
      <c r="R62" s="7"/>
      <c r="S62" s="77">
        <f>(O61/S61)</f>
        <v>0.5663208300079808</v>
      </c>
      <c r="T62" s="7"/>
      <c r="U62" s="13"/>
    </row>
    <row r="63" spans="1:22" ht="12.75" customHeight="1" thickBot="1">
      <c r="A63" s="106"/>
      <c r="B63" s="90" t="s">
        <v>33</v>
      </c>
      <c r="D63" s="4"/>
      <c r="E63" s="95" t="str">
        <f>IF(MAX(G63:L63)=G63,"PAN",IF(MAX(G63:L63)=H63,"PRI",IF(MAX(G63:L63)=I63,"PRD",IF(MAX(G63:L63)=J63,"PT",IF(MAX(G63:L63)=K63,"PVEM",IF(MAX(G63:L63)=L63,"CONVERGENCIA"))))))</f>
        <v>PRI</v>
      </c>
      <c r="G63" s="39">
        <v>1089</v>
      </c>
      <c r="H63" s="26">
        <v>1354</v>
      </c>
      <c r="I63" s="39">
        <v>106</v>
      </c>
      <c r="J63" s="63">
        <v>0</v>
      </c>
      <c r="K63" s="63">
        <v>0</v>
      </c>
      <c r="L63" s="63">
        <v>0</v>
      </c>
      <c r="M63" s="63">
        <v>0</v>
      </c>
      <c r="N63" s="41">
        <v>75</v>
      </c>
      <c r="O63" s="30">
        <v>2624</v>
      </c>
      <c r="Q63" s="13"/>
      <c r="S63" s="30">
        <v>5469</v>
      </c>
      <c r="U63" s="13"/>
      <c r="V63" s="88"/>
    </row>
    <row r="64" spans="1:21" ht="12.75" customHeight="1" thickBot="1">
      <c r="A64" s="106"/>
      <c r="B64" s="90"/>
      <c r="D64" s="4"/>
      <c r="E64" s="95"/>
      <c r="F64" s="7"/>
      <c r="G64" s="42">
        <f aca="true" t="shared" si="27" ref="G64:O64">(G63/$O63)</f>
        <v>0.41501524390243905</v>
      </c>
      <c r="H64" s="17">
        <f t="shared" si="27"/>
        <v>0.5160060975609756</v>
      </c>
      <c r="I64" s="42">
        <f t="shared" si="27"/>
        <v>0.040396341463414635</v>
      </c>
      <c r="J64" s="64">
        <f t="shared" si="27"/>
        <v>0</v>
      </c>
      <c r="K64" s="64">
        <f t="shared" si="27"/>
        <v>0</v>
      </c>
      <c r="L64" s="64">
        <f t="shared" si="27"/>
        <v>0</v>
      </c>
      <c r="M64" s="64">
        <f t="shared" si="27"/>
        <v>0</v>
      </c>
      <c r="N64" s="43">
        <f t="shared" si="27"/>
        <v>0.028582317073170733</v>
      </c>
      <c r="O64" s="25">
        <f t="shared" si="27"/>
        <v>1</v>
      </c>
      <c r="P64" s="7"/>
      <c r="Q64" s="13"/>
      <c r="R64" s="7"/>
      <c r="S64" s="77">
        <f>(O63/S63)</f>
        <v>0.47979520936185777</v>
      </c>
      <c r="T64" s="7"/>
      <c r="U64" s="13"/>
    </row>
    <row r="65" spans="1:22" ht="12.75" customHeight="1" thickBot="1">
      <c r="A65" s="106"/>
      <c r="B65" s="90" t="s">
        <v>34</v>
      </c>
      <c r="D65" s="4"/>
      <c r="E65" s="95" t="str">
        <f>IF(MAX(G65:L65)=G65,"PAN",IF(MAX(G65:L65)=H65,"PRI",IF(MAX(G65:L65)=I65,"PRD",IF(MAX(G65:L65)=J65,"PT",IF(MAX(G65:L65)=K65,"PVEM",IF(MAX(G65:L65)=L65,"CONVERGENCIA"))))))</f>
        <v>PAN</v>
      </c>
      <c r="G65" s="26">
        <v>1662</v>
      </c>
      <c r="H65" s="39">
        <v>1314</v>
      </c>
      <c r="I65" s="39">
        <v>145</v>
      </c>
      <c r="J65" s="39">
        <v>31</v>
      </c>
      <c r="K65" s="63">
        <v>0</v>
      </c>
      <c r="L65" s="63">
        <v>0</v>
      </c>
      <c r="M65" s="63">
        <v>0</v>
      </c>
      <c r="N65" s="41">
        <v>82</v>
      </c>
      <c r="O65" s="30">
        <v>3234</v>
      </c>
      <c r="Q65" s="13"/>
      <c r="S65" s="30">
        <v>6008</v>
      </c>
      <c r="U65" s="13"/>
      <c r="V65" s="88"/>
    </row>
    <row r="66" spans="1:21" ht="12.75" customHeight="1" thickBot="1">
      <c r="A66" s="106"/>
      <c r="B66" s="90"/>
      <c r="D66" s="4"/>
      <c r="E66" s="95"/>
      <c r="F66" s="7"/>
      <c r="G66" s="17">
        <f aca="true" t="shared" si="28" ref="G66:O66">(G65/$O65)</f>
        <v>0.5139146567717996</v>
      </c>
      <c r="H66" s="42">
        <f t="shared" si="28"/>
        <v>0.40630797773654914</v>
      </c>
      <c r="I66" s="42">
        <f t="shared" si="28"/>
        <v>0.04483611626468769</v>
      </c>
      <c r="J66" s="42">
        <f t="shared" si="28"/>
        <v>0.0095856524427953</v>
      </c>
      <c r="K66" s="64">
        <f t="shared" si="28"/>
        <v>0</v>
      </c>
      <c r="L66" s="64">
        <f t="shared" si="28"/>
        <v>0</v>
      </c>
      <c r="M66" s="64">
        <f t="shared" si="28"/>
        <v>0</v>
      </c>
      <c r="N66" s="43">
        <f t="shared" si="28"/>
        <v>0.025355596784168214</v>
      </c>
      <c r="O66" s="25">
        <f t="shared" si="28"/>
        <v>1</v>
      </c>
      <c r="P66" s="7"/>
      <c r="Q66" s="13"/>
      <c r="R66" s="7"/>
      <c r="S66" s="77">
        <f>(O65/S65)</f>
        <v>0.5382822902796272</v>
      </c>
      <c r="T66" s="7"/>
      <c r="U66" s="13"/>
    </row>
    <row r="67" spans="1:22" ht="12.75" customHeight="1" thickBot="1">
      <c r="A67" s="106"/>
      <c r="B67" s="90" t="s">
        <v>35</v>
      </c>
      <c r="D67" s="4"/>
      <c r="E67" s="95" t="str">
        <f>IF(MAX(G67:L67)=G67,"PAN",IF(MAX(G67:L67)=H67,"PRI",IF(MAX(G67:L67)=I67,"PRD",IF(MAX(G67:L67)=J67,"PT",IF(MAX(G67:L67)=K67,"PVEM",IF(MAX(G67:L67)=L67,"CONVERGENCIA"))))))</f>
        <v>PRI</v>
      </c>
      <c r="G67" s="39">
        <v>2414</v>
      </c>
      <c r="H67" s="26">
        <v>2693</v>
      </c>
      <c r="I67" s="39">
        <v>1</v>
      </c>
      <c r="J67" s="63">
        <v>0</v>
      </c>
      <c r="K67" s="63">
        <v>0</v>
      </c>
      <c r="L67" s="63">
        <v>0</v>
      </c>
      <c r="M67" s="63">
        <v>0</v>
      </c>
      <c r="N67" s="41">
        <v>178</v>
      </c>
      <c r="O67" s="30">
        <v>5286</v>
      </c>
      <c r="Q67" s="13"/>
      <c r="S67" s="30">
        <v>10018</v>
      </c>
      <c r="U67" s="13"/>
      <c r="V67" s="88"/>
    </row>
    <row r="68" spans="1:21" ht="12.75" customHeight="1" thickBot="1">
      <c r="A68" s="106"/>
      <c r="B68" s="90"/>
      <c r="D68" s="4"/>
      <c r="E68" s="95"/>
      <c r="F68" s="7"/>
      <c r="G68" s="42">
        <f aca="true" t="shared" si="29" ref="G68:O68">(G67/$O67)</f>
        <v>0.4566780174044646</v>
      </c>
      <c r="H68" s="17">
        <f t="shared" si="29"/>
        <v>0.5094589481649641</v>
      </c>
      <c r="I68" s="42">
        <f t="shared" si="29"/>
        <v>0.00018917896329928113</v>
      </c>
      <c r="J68" s="64">
        <f t="shared" si="29"/>
        <v>0</v>
      </c>
      <c r="K68" s="64">
        <f t="shared" si="29"/>
        <v>0</v>
      </c>
      <c r="L68" s="64">
        <f t="shared" si="29"/>
        <v>0</v>
      </c>
      <c r="M68" s="64">
        <f t="shared" si="29"/>
        <v>0</v>
      </c>
      <c r="N68" s="43">
        <f t="shared" si="29"/>
        <v>0.033673855467272036</v>
      </c>
      <c r="O68" s="25">
        <f t="shared" si="29"/>
        <v>1</v>
      </c>
      <c r="P68" s="7"/>
      <c r="Q68" s="13"/>
      <c r="R68" s="7"/>
      <c r="S68" s="77">
        <f>(O67/S67)</f>
        <v>0.5276502295867439</v>
      </c>
      <c r="T68" s="7"/>
      <c r="U68" s="13"/>
    </row>
    <row r="69" spans="4:22" ht="12.75" customHeight="1">
      <c r="D69" s="5"/>
      <c r="E69" s="7"/>
      <c r="F69" s="7"/>
      <c r="G69" s="31">
        <f aca="true" t="shared" si="30" ref="G69:O69">G67+G65+G63+G61+G59+G57+G55+G53</f>
        <v>39435</v>
      </c>
      <c r="H69" s="31">
        <f t="shared" si="30"/>
        <v>36746</v>
      </c>
      <c r="I69" s="32">
        <f t="shared" si="30"/>
        <v>4324</v>
      </c>
      <c r="J69" s="32">
        <f t="shared" si="30"/>
        <v>353</v>
      </c>
      <c r="K69" s="32">
        <f t="shared" si="30"/>
        <v>363</v>
      </c>
      <c r="L69" s="33">
        <f t="shared" si="30"/>
        <v>1788</v>
      </c>
      <c r="M69" s="33">
        <f t="shared" si="30"/>
        <v>13</v>
      </c>
      <c r="N69" s="32">
        <f t="shared" si="30"/>
        <v>2244</v>
      </c>
      <c r="O69" s="34">
        <f t="shared" si="30"/>
        <v>85376</v>
      </c>
      <c r="P69" s="2"/>
      <c r="Q69" s="75"/>
      <c r="R69" s="2"/>
      <c r="S69" s="34">
        <v>170996</v>
      </c>
      <c r="T69" s="2"/>
      <c r="U69" s="75"/>
      <c r="V69" s="88"/>
    </row>
    <row r="70" spans="4:21" ht="12.75" customHeight="1">
      <c r="D70" s="4"/>
      <c r="E70" s="7"/>
      <c r="F70" s="7"/>
      <c r="G70" s="35">
        <f aca="true" t="shared" si="31" ref="G70:O70">(G69/$O69)</f>
        <v>0.46189795727136435</v>
      </c>
      <c r="H70" s="36">
        <f t="shared" si="31"/>
        <v>0.4304019865067466</v>
      </c>
      <c r="I70" s="36">
        <f t="shared" si="31"/>
        <v>0.05064655172413793</v>
      </c>
      <c r="J70" s="36">
        <f t="shared" si="31"/>
        <v>0.004134651424287856</v>
      </c>
      <c r="K70" s="36">
        <f t="shared" si="31"/>
        <v>0.00425178035982009</v>
      </c>
      <c r="L70" s="36">
        <f t="shared" si="31"/>
        <v>0.02094265367316342</v>
      </c>
      <c r="M70" s="36">
        <f t="shared" si="31"/>
        <v>0.00015226761619190404</v>
      </c>
      <c r="N70" s="36">
        <f t="shared" si="31"/>
        <v>0.026283733133433282</v>
      </c>
      <c r="O70" s="37">
        <f t="shared" si="31"/>
        <v>1</v>
      </c>
      <c r="P70" s="2"/>
      <c r="Q70" s="13"/>
      <c r="R70" s="2"/>
      <c r="S70" s="76">
        <f>(O69/S69)</f>
        <v>0.4992865330183162</v>
      </c>
      <c r="T70" s="2"/>
      <c r="U70" s="13"/>
    </row>
    <row r="71" spans="1:21" ht="12.75" customHeight="1">
      <c r="A71" s="8"/>
      <c r="B71" s="11"/>
      <c r="D71" s="4"/>
      <c r="E71" s="7"/>
      <c r="F71" s="7"/>
      <c r="G71" s="51"/>
      <c r="H71" s="52"/>
      <c r="I71" s="52"/>
      <c r="J71" s="52"/>
      <c r="K71" s="52"/>
      <c r="L71" s="52"/>
      <c r="M71" s="52"/>
      <c r="N71" s="52"/>
      <c r="O71" s="53"/>
      <c r="P71" s="7"/>
      <c r="Q71" s="13"/>
      <c r="R71" s="7"/>
      <c r="S71" s="53"/>
      <c r="T71" s="7"/>
      <c r="U71" s="13"/>
    </row>
    <row r="72" spans="1:22" ht="12.75" customHeight="1" thickBot="1">
      <c r="A72" s="106" t="s">
        <v>223</v>
      </c>
      <c r="B72" s="91" t="s">
        <v>37</v>
      </c>
      <c r="D72" s="4"/>
      <c r="E72" s="95" t="str">
        <f>IF(MAX(G72:L72)=G72,"PAN",IF(MAX(G72:L72)=H72,"PRI",IF(MAX(G72:L72)=I72,"PRD",IF(MAX(G72:L72)=J72,"PT",IF(MAX(G72:L72)=K72,"PVEM",IF(MAX(G72:L72)=L72,"CONVERGENCIA"))))))</f>
        <v>PRI</v>
      </c>
      <c r="G72" s="18">
        <v>197</v>
      </c>
      <c r="H72" s="19">
        <v>781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20">
        <v>40</v>
      </c>
      <c r="O72" s="22">
        <v>1018</v>
      </c>
      <c r="Q72" s="13"/>
      <c r="S72" s="22">
        <v>2051</v>
      </c>
      <c r="U72" s="13"/>
      <c r="V72" s="88"/>
    </row>
    <row r="73" spans="1:21" ht="12.75" customHeight="1" thickBot="1">
      <c r="A73" s="106"/>
      <c r="B73" s="90"/>
      <c r="D73" s="4"/>
      <c r="E73" s="95"/>
      <c r="F73" s="7"/>
      <c r="G73" s="23">
        <f aca="true" t="shared" si="32" ref="G73:O73">(G72/$O72)</f>
        <v>0.19351669941060903</v>
      </c>
      <c r="H73" s="17">
        <f t="shared" si="32"/>
        <v>0.7671905697445972</v>
      </c>
      <c r="I73" s="64">
        <f t="shared" si="32"/>
        <v>0</v>
      </c>
      <c r="J73" s="64">
        <f t="shared" si="32"/>
        <v>0</v>
      </c>
      <c r="K73" s="64">
        <f t="shared" si="32"/>
        <v>0</v>
      </c>
      <c r="L73" s="64">
        <f t="shared" si="32"/>
        <v>0</v>
      </c>
      <c r="M73" s="64">
        <f t="shared" si="32"/>
        <v>0</v>
      </c>
      <c r="N73" s="24">
        <f t="shared" si="32"/>
        <v>0.03929273084479371</v>
      </c>
      <c r="O73" s="25">
        <f t="shared" si="32"/>
        <v>1</v>
      </c>
      <c r="P73" s="7"/>
      <c r="Q73" s="13"/>
      <c r="R73" s="7"/>
      <c r="S73" s="77">
        <f>(O72/S72)</f>
        <v>0.49634324719648953</v>
      </c>
      <c r="T73" s="7"/>
      <c r="U73" s="13"/>
    </row>
    <row r="74" spans="1:22" ht="12.75" customHeight="1" thickBot="1">
      <c r="A74" s="106"/>
      <c r="B74" s="90" t="s">
        <v>38</v>
      </c>
      <c r="D74" s="4"/>
      <c r="E74" s="95" t="str">
        <f>IF(MAX(G74:L74)=G74,"PAN",IF(MAX(G74:L74)=H74,"PRI",IF(MAX(G74:L74)=I74,"PRD",IF(MAX(G74:L74)=J74,"PT",IF(MAX(G74:L74)=K74,"PVEM",IF(MAX(G74:L74)=L74,"CONVERGENCIA"))))))</f>
        <v>PRI</v>
      </c>
      <c r="G74" s="27">
        <v>410</v>
      </c>
      <c r="H74" s="26">
        <v>713</v>
      </c>
      <c r="I74" s="27">
        <v>78</v>
      </c>
      <c r="J74" s="63">
        <v>0</v>
      </c>
      <c r="K74" s="63">
        <v>0</v>
      </c>
      <c r="L74" s="63">
        <v>15</v>
      </c>
      <c r="M74" s="63">
        <v>0</v>
      </c>
      <c r="N74" s="28">
        <v>54</v>
      </c>
      <c r="O74" s="30">
        <v>1270</v>
      </c>
      <c r="Q74" s="13"/>
      <c r="S74" s="30">
        <v>2228</v>
      </c>
      <c r="U74" s="13"/>
      <c r="V74" s="88"/>
    </row>
    <row r="75" spans="1:21" ht="12.75" customHeight="1" thickBot="1">
      <c r="A75" s="106"/>
      <c r="B75" s="90"/>
      <c r="D75" s="4"/>
      <c r="E75" s="95"/>
      <c r="F75" s="7"/>
      <c r="G75" s="23">
        <f aca="true" t="shared" si="33" ref="G75:O75">(G74/$O74)</f>
        <v>0.3228346456692913</v>
      </c>
      <c r="H75" s="17">
        <f t="shared" si="33"/>
        <v>0.5614173228346456</v>
      </c>
      <c r="I75" s="23">
        <f t="shared" si="33"/>
        <v>0.06141732283464567</v>
      </c>
      <c r="J75" s="64">
        <f t="shared" si="33"/>
        <v>0</v>
      </c>
      <c r="K75" s="64">
        <f t="shared" si="33"/>
        <v>0</v>
      </c>
      <c r="L75" s="23">
        <f t="shared" si="33"/>
        <v>0.011811023622047244</v>
      </c>
      <c r="M75" s="64">
        <f t="shared" si="33"/>
        <v>0</v>
      </c>
      <c r="N75" s="24">
        <f t="shared" si="33"/>
        <v>0.04251968503937008</v>
      </c>
      <c r="O75" s="25">
        <f t="shared" si="33"/>
        <v>1</v>
      </c>
      <c r="P75" s="7"/>
      <c r="Q75" s="13"/>
      <c r="R75" s="7"/>
      <c r="S75" s="77">
        <f>(O74/S74)</f>
        <v>0.5700179533213644</v>
      </c>
      <c r="T75" s="7"/>
      <c r="U75" s="13"/>
    </row>
    <row r="76" spans="1:22" ht="12.75" customHeight="1" thickBot="1">
      <c r="A76" s="106"/>
      <c r="B76" s="90" t="s">
        <v>39</v>
      </c>
      <c r="D76" s="4"/>
      <c r="E76" s="95" t="str">
        <f>IF(MAX(G76:L76)=G76,"PAN",IF(MAX(G76:L76)=H76,"PRI",IF(MAX(G76:L76)=I76,"PRD",IF(MAX(G76:L76)=J76,"PT",IF(MAX(G76:L76)=K76,"PVEM",IF(MAX(G76:L76)=L76,"CONVERGENCIA"))))))</f>
        <v>PRI</v>
      </c>
      <c r="G76" s="27">
        <v>725</v>
      </c>
      <c r="H76" s="26">
        <v>1881</v>
      </c>
      <c r="I76" s="27">
        <v>1424</v>
      </c>
      <c r="J76" s="63">
        <v>0</v>
      </c>
      <c r="K76" s="63">
        <v>0</v>
      </c>
      <c r="L76" s="63">
        <v>0</v>
      </c>
      <c r="M76" s="63">
        <v>0</v>
      </c>
      <c r="N76" s="28">
        <v>141</v>
      </c>
      <c r="O76" s="30">
        <v>4171</v>
      </c>
      <c r="Q76" s="13"/>
      <c r="S76" s="30">
        <v>7307</v>
      </c>
      <c r="U76" s="13"/>
      <c r="V76" s="88"/>
    </row>
    <row r="77" spans="1:21" ht="12.75" customHeight="1" thickBot="1">
      <c r="A77" s="106"/>
      <c r="B77" s="90"/>
      <c r="D77" s="4"/>
      <c r="E77" s="95"/>
      <c r="F77" s="7"/>
      <c r="G77" s="23">
        <f aca="true" t="shared" si="34" ref="G77:O77">(G76/$O76)</f>
        <v>0.173819228002877</v>
      </c>
      <c r="H77" s="17">
        <f t="shared" si="34"/>
        <v>0.45097099017022296</v>
      </c>
      <c r="I77" s="23">
        <f t="shared" si="34"/>
        <v>0.34140493886358186</v>
      </c>
      <c r="J77" s="64">
        <f t="shared" si="34"/>
        <v>0</v>
      </c>
      <c r="K77" s="64">
        <f t="shared" si="34"/>
        <v>0</v>
      </c>
      <c r="L77" s="64">
        <f t="shared" si="34"/>
        <v>0</v>
      </c>
      <c r="M77" s="64">
        <f t="shared" si="34"/>
        <v>0</v>
      </c>
      <c r="N77" s="24">
        <f t="shared" si="34"/>
        <v>0.03380484296331815</v>
      </c>
      <c r="O77" s="25">
        <f t="shared" si="34"/>
        <v>1</v>
      </c>
      <c r="P77" s="7"/>
      <c r="Q77" s="13"/>
      <c r="R77" s="7"/>
      <c r="S77" s="77">
        <f>(O76/S76)</f>
        <v>0.570822498973587</v>
      </c>
      <c r="T77" s="7"/>
      <c r="U77" s="13"/>
    </row>
    <row r="78" spans="1:22" ht="12.75" customHeight="1" thickBot="1">
      <c r="A78" s="106"/>
      <c r="B78" s="90" t="s">
        <v>40</v>
      </c>
      <c r="D78" s="4"/>
      <c r="E78" s="95" t="str">
        <f>IF(MAX(G78:L78)=G78,"PAN",IF(MAX(G78:L78)=H78,"PRI",IF(MAX(G78:L78)=I78,"PRD",IF(MAX(G78:L78)=J78,"PT",IF(MAX(G78:L78)=K78,"PVEM",IF(MAX(G78:L78)=L78,"CONVERGENCIA"))))))</f>
        <v>PRI</v>
      </c>
      <c r="G78" s="27">
        <v>486</v>
      </c>
      <c r="H78" s="26">
        <v>825</v>
      </c>
      <c r="I78" s="27">
        <v>36</v>
      </c>
      <c r="J78" s="63">
        <v>0</v>
      </c>
      <c r="K78" s="27">
        <v>27</v>
      </c>
      <c r="L78" s="63">
        <v>0</v>
      </c>
      <c r="M78" s="63">
        <v>0</v>
      </c>
      <c r="N78" s="28">
        <v>46</v>
      </c>
      <c r="O78" s="30">
        <v>1420</v>
      </c>
      <c r="Q78" s="13"/>
      <c r="S78" s="30">
        <v>2226</v>
      </c>
      <c r="U78" s="13"/>
      <c r="V78" s="88"/>
    </row>
    <row r="79" spans="1:21" ht="12.75" customHeight="1" thickBot="1">
      <c r="A79" s="106"/>
      <c r="B79" s="90"/>
      <c r="D79" s="4"/>
      <c r="E79" s="95"/>
      <c r="F79" s="7"/>
      <c r="G79" s="23">
        <f aca="true" t="shared" si="35" ref="G79:O79">(G78/$O78)</f>
        <v>0.34225352112676055</v>
      </c>
      <c r="H79" s="17">
        <f t="shared" si="35"/>
        <v>0.5809859154929577</v>
      </c>
      <c r="I79" s="23">
        <f t="shared" si="35"/>
        <v>0.02535211267605634</v>
      </c>
      <c r="J79" s="64">
        <f t="shared" si="35"/>
        <v>0</v>
      </c>
      <c r="K79" s="23">
        <f t="shared" si="35"/>
        <v>0.019014084507042252</v>
      </c>
      <c r="L79" s="64">
        <f t="shared" si="35"/>
        <v>0</v>
      </c>
      <c r="M79" s="64">
        <f t="shared" si="35"/>
        <v>0</v>
      </c>
      <c r="N79" s="24">
        <f t="shared" si="35"/>
        <v>0.0323943661971831</v>
      </c>
      <c r="O79" s="25">
        <f t="shared" si="35"/>
        <v>1</v>
      </c>
      <c r="P79" s="7"/>
      <c r="Q79" s="13"/>
      <c r="R79" s="7"/>
      <c r="S79" s="77">
        <f>(O78/S78)</f>
        <v>0.637915543575921</v>
      </c>
      <c r="T79" s="7"/>
      <c r="U79" s="13"/>
    </row>
    <row r="80" spans="1:22" ht="12.75" customHeight="1">
      <c r="A80" s="106"/>
      <c r="B80" s="110" t="s">
        <v>41</v>
      </c>
      <c r="D80" s="4"/>
      <c r="E80" s="95" t="str">
        <f>IF(MAX(G80:L80)=G80,"PAN",IF(MAX(G80:L80)=H80,"PRI",IF(MAX(G80:L80)=I80,"PRD",IF(MAX(G80:L80)=J80,"PT",IF(MAX(G80:L80)=K80,"PVEM",IF(MAX(G80:L80)=L80,"CONVERGENCIA"))))))</f>
        <v>PAN</v>
      </c>
      <c r="G80" s="26">
        <v>837</v>
      </c>
      <c r="H80" s="39">
        <v>818</v>
      </c>
      <c r="I80" s="27">
        <v>56</v>
      </c>
      <c r="J80" s="63">
        <v>0</v>
      </c>
      <c r="K80" s="63">
        <v>0</v>
      </c>
      <c r="L80" s="63">
        <v>0</v>
      </c>
      <c r="M80" s="63">
        <v>0</v>
      </c>
      <c r="N80" s="28">
        <v>111</v>
      </c>
      <c r="O80" s="30">
        <v>1822</v>
      </c>
      <c r="Q80" s="13"/>
      <c r="S80" s="30">
        <v>2713</v>
      </c>
      <c r="U80" s="13"/>
      <c r="V80" s="88"/>
    </row>
    <row r="81" spans="1:21" ht="12.75" customHeight="1" thickBot="1">
      <c r="A81" s="106"/>
      <c r="B81" s="109"/>
      <c r="D81" s="4"/>
      <c r="E81" s="95"/>
      <c r="F81" s="7"/>
      <c r="G81" s="17">
        <f aca="true" t="shared" si="36" ref="G81:O81">(G80/$O80)</f>
        <v>0.4593852908891328</v>
      </c>
      <c r="H81" s="42">
        <f t="shared" si="36"/>
        <v>0.4489571899012075</v>
      </c>
      <c r="I81" s="23">
        <f t="shared" si="36"/>
        <v>0.030735455543358946</v>
      </c>
      <c r="J81" s="64">
        <f t="shared" si="36"/>
        <v>0</v>
      </c>
      <c r="K81" s="64">
        <f t="shared" si="36"/>
        <v>0</v>
      </c>
      <c r="L81" s="64">
        <f t="shared" si="36"/>
        <v>0</v>
      </c>
      <c r="M81" s="64">
        <f t="shared" si="36"/>
        <v>0</v>
      </c>
      <c r="N81" s="24">
        <f t="shared" si="36"/>
        <v>0.06092206366630077</v>
      </c>
      <c r="O81" s="57">
        <f t="shared" si="36"/>
        <v>1</v>
      </c>
      <c r="P81" s="7"/>
      <c r="Q81" s="13"/>
      <c r="R81" s="7"/>
      <c r="S81" s="77">
        <f>(O80/S80)</f>
        <v>0.671581275340951</v>
      </c>
      <c r="T81" s="7"/>
      <c r="U81" s="13"/>
    </row>
    <row r="82" spans="1:22" ht="12.75" customHeight="1" thickBot="1">
      <c r="A82" s="106"/>
      <c r="B82" s="90" t="s">
        <v>42</v>
      </c>
      <c r="D82" s="4"/>
      <c r="E82" s="95" t="str">
        <f>IF(MAX(G82:L82)=G82,"PAN",IF(MAX(G82:L82)=H82,"PRI",IF(MAX(G82:L82)=I82,"PRD",IF(MAX(G82:L82)=J82,"PT",IF(MAX(G82:L82)=K82,"PVEM",IF(MAX(G82:L82)=L82,"CONVERGENCIA"))))))</f>
        <v>PAN</v>
      </c>
      <c r="G82" s="26">
        <v>873</v>
      </c>
      <c r="H82" s="39">
        <v>846</v>
      </c>
      <c r="I82" s="27">
        <v>45</v>
      </c>
      <c r="J82" s="63">
        <v>0</v>
      </c>
      <c r="K82" s="63">
        <v>0</v>
      </c>
      <c r="L82" s="63">
        <v>0</v>
      </c>
      <c r="M82" s="63">
        <v>0</v>
      </c>
      <c r="N82" s="28">
        <v>34</v>
      </c>
      <c r="O82" s="30">
        <v>1798</v>
      </c>
      <c r="Q82" s="13"/>
      <c r="S82" s="30">
        <v>3244</v>
      </c>
      <c r="U82" s="13"/>
      <c r="V82" s="88"/>
    </row>
    <row r="83" spans="1:21" ht="12.75" customHeight="1" thickBot="1">
      <c r="A83" s="106"/>
      <c r="B83" s="90"/>
      <c r="D83" s="4"/>
      <c r="E83" s="95"/>
      <c r="F83" s="7"/>
      <c r="G83" s="17">
        <f aca="true" t="shared" si="37" ref="G83:O83">(G82/$O82)</f>
        <v>0.4855394883203559</v>
      </c>
      <c r="H83" s="42">
        <f t="shared" si="37"/>
        <v>0.47052280311457173</v>
      </c>
      <c r="I83" s="23">
        <f t="shared" si="37"/>
        <v>0.02502780867630701</v>
      </c>
      <c r="J83" s="64">
        <f t="shared" si="37"/>
        <v>0</v>
      </c>
      <c r="K83" s="64">
        <f t="shared" si="37"/>
        <v>0</v>
      </c>
      <c r="L83" s="64">
        <f t="shared" si="37"/>
        <v>0</v>
      </c>
      <c r="M83" s="64">
        <f t="shared" si="37"/>
        <v>0</v>
      </c>
      <c r="N83" s="24">
        <f t="shared" si="37"/>
        <v>0.018909899888765295</v>
      </c>
      <c r="O83" s="25">
        <f t="shared" si="37"/>
        <v>1</v>
      </c>
      <c r="P83" s="7"/>
      <c r="Q83" s="13"/>
      <c r="R83" s="7"/>
      <c r="S83" s="77">
        <f>(O82/S82)</f>
        <v>0.5542540073982737</v>
      </c>
      <c r="T83" s="7"/>
      <c r="U83" s="13"/>
    </row>
    <row r="84" spans="1:22" ht="12.75" customHeight="1" thickBot="1">
      <c r="A84" s="106"/>
      <c r="B84" s="90" t="s">
        <v>43</v>
      </c>
      <c r="D84" s="4"/>
      <c r="E84" s="95" t="str">
        <f>IF(MAX(G84:L84)=G84,"PAN",IF(MAX(G84:L84)=H84,"PRI",IF(MAX(G84:L84)=I84,"PRD",IF(MAX(G84:L84)=J84,"PT",IF(MAX(G84:L84)=K84,"PVEM",IF(MAX(G84:L84)=L84,"CONVERGENCIA"))))))</f>
        <v>PAN</v>
      </c>
      <c r="G84" s="26">
        <v>4037</v>
      </c>
      <c r="H84" s="39">
        <v>3253</v>
      </c>
      <c r="I84" s="63">
        <v>0</v>
      </c>
      <c r="J84" s="63">
        <v>0</v>
      </c>
      <c r="K84" s="28">
        <v>170</v>
      </c>
      <c r="L84" s="63">
        <v>0</v>
      </c>
      <c r="M84" s="28">
        <v>1</v>
      </c>
      <c r="N84" s="28">
        <v>259</v>
      </c>
      <c r="O84" s="30">
        <v>7720</v>
      </c>
      <c r="Q84" s="13"/>
      <c r="S84" s="30">
        <v>17224</v>
      </c>
      <c r="U84" s="13"/>
      <c r="V84" s="88"/>
    </row>
    <row r="85" spans="1:21" ht="12.75" customHeight="1" thickBot="1">
      <c r="A85" s="106"/>
      <c r="B85" s="90"/>
      <c r="D85" s="4"/>
      <c r="E85" s="95"/>
      <c r="F85" s="7"/>
      <c r="G85" s="17">
        <f aca="true" t="shared" si="38" ref="G85:O85">(G84/$O84)</f>
        <v>0.5229274611398964</v>
      </c>
      <c r="H85" s="42">
        <f t="shared" si="38"/>
        <v>0.42137305699481864</v>
      </c>
      <c r="I85" s="64">
        <f t="shared" si="38"/>
        <v>0</v>
      </c>
      <c r="J85" s="64">
        <f t="shared" si="38"/>
        <v>0</v>
      </c>
      <c r="K85" s="24">
        <f t="shared" si="38"/>
        <v>0.022020725388601035</v>
      </c>
      <c r="L85" s="64">
        <f t="shared" si="38"/>
        <v>0</v>
      </c>
      <c r="M85" s="24">
        <f t="shared" si="38"/>
        <v>0.00012953367875647668</v>
      </c>
      <c r="N85" s="24">
        <f t="shared" si="38"/>
        <v>0.033549222797927464</v>
      </c>
      <c r="O85" s="25">
        <f t="shared" si="38"/>
        <v>1</v>
      </c>
      <c r="P85" s="7"/>
      <c r="Q85" s="13"/>
      <c r="R85" s="7"/>
      <c r="S85" s="77">
        <f>(O84/S84)</f>
        <v>0.4482117974918718</v>
      </c>
      <c r="T85" s="7"/>
      <c r="U85" s="13"/>
    </row>
    <row r="86" spans="1:22" ht="12.75" customHeight="1">
      <c r="A86" s="106"/>
      <c r="B86" s="110" t="s">
        <v>36</v>
      </c>
      <c r="D86" s="4"/>
      <c r="E86" s="95" t="str">
        <f>IF(MAX(G86:L86)=G86,"PAN",IF(MAX(G86:L86)=H86,"PRI",IF(MAX(G86:L86)=I86,"PRD",IF(MAX(G86:L86)=J86,"PT",IF(MAX(G86:L86)=K86,"PVEM",IF(MAX(G86:L86)=L86,"CONVERGENCIA"))))))</f>
        <v>PRI</v>
      </c>
      <c r="G86" s="27">
        <v>2161</v>
      </c>
      <c r="H86" s="26">
        <v>10789</v>
      </c>
      <c r="I86" s="27">
        <v>8862</v>
      </c>
      <c r="J86" s="28">
        <v>200</v>
      </c>
      <c r="K86" s="28">
        <v>138</v>
      </c>
      <c r="L86" s="28">
        <v>1</v>
      </c>
      <c r="M86" s="29">
        <v>2</v>
      </c>
      <c r="N86" s="28">
        <v>629</v>
      </c>
      <c r="O86" s="30">
        <v>22782</v>
      </c>
      <c r="Q86" s="13"/>
      <c r="S86" s="30">
        <v>48709</v>
      </c>
      <c r="U86" s="13"/>
      <c r="V86" s="88"/>
    </row>
    <row r="87" spans="1:21" ht="12.75" customHeight="1" thickBot="1">
      <c r="A87" s="106"/>
      <c r="B87" s="109"/>
      <c r="D87" s="4"/>
      <c r="E87" s="95"/>
      <c r="F87" s="7"/>
      <c r="G87" s="23">
        <f aca="true" t="shared" si="39" ref="G87:O87">(G86/$O86)</f>
        <v>0.09485558774471074</v>
      </c>
      <c r="H87" s="17">
        <f t="shared" si="39"/>
        <v>0.47357562988324114</v>
      </c>
      <c r="I87" s="23">
        <f t="shared" si="39"/>
        <v>0.38899130892810113</v>
      </c>
      <c r="J87" s="23">
        <f t="shared" si="39"/>
        <v>0.008778860503906593</v>
      </c>
      <c r="K87" s="23">
        <f t="shared" si="39"/>
        <v>0.006057413747695549</v>
      </c>
      <c r="L87" s="23">
        <f t="shared" si="39"/>
        <v>4.389430251953297E-05</v>
      </c>
      <c r="M87" s="23">
        <f t="shared" si="39"/>
        <v>8.778860503906593E-05</v>
      </c>
      <c r="N87" s="24">
        <f t="shared" si="39"/>
        <v>0.027609516284786233</v>
      </c>
      <c r="O87" s="25">
        <f t="shared" si="39"/>
        <v>1</v>
      </c>
      <c r="P87" s="7"/>
      <c r="Q87" s="13"/>
      <c r="R87" s="7"/>
      <c r="S87" s="77">
        <f>(O86/S86)</f>
        <v>0.4677164384405346</v>
      </c>
      <c r="T87" s="7"/>
      <c r="U87" s="13"/>
    </row>
    <row r="88" spans="1:22" ht="12.75" customHeight="1" thickBot="1">
      <c r="A88" s="106"/>
      <c r="B88" s="90" t="s">
        <v>44</v>
      </c>
      <c r="D88" s="4"/>
      <c r="E88" s="95" t="str">
        <f>IF(MAX(G88:L88)=G88,"PAN",IF(MAX(G88:L88)=H88,"PRI",IF(MAX(G88:L88)=I88,"PRD",IF(MAX(G88:L88)=J88,"PT",IF(MAX(G88:L88)=K88,"PVEM",IF(MAX(G88:L88)=L88,"CONVERGENCIA"))))))</f>
        <v>PRD</v>
      </c>
      <c r="G88" s="63">
        <v>65</v>
      </c>
      <c r="H88" s="63">
        <v>204</v>
      </c>
      <c r="I88" s="26">
        <v>210</v>
      </c>
      <c r="J88" s="63">
        <v>0</v>
      </c>
      <c r="K88" s="63">
        <v>0</v>
      </c>
      <c r="L88" s="63">
        <v>0</v>
      </c>
      <c r="M88" s="63">
        <v>0</v>
      </c>
      <c r="N88" s="28">
        <v>24</v>
      </c>
      <c r="O88" s="30">
        <v>503</v>
      </c>
      <c r="Q88" s="13"/>
      <c r="S88" s="30">
        <v>743</v>
      </c>
      <c r="U88" s="13"/>
      <c r="V88" s="88"/>
    </row>
    <row r="89" spans="1:21" ht="12.75" customHeight="1" thickBot="1">
      <c r="A89" s="106"/>
      <c r="B89" s="90"/>
      <c r="D89" s="4"/>
      <c r="E89" s="95"/>
      <c r="F89" s="7"/>
      <c r="G89" s="24">
        <f aca="true" t="shared" si="40" ref="G89:O89">(G88/$O88)</f>
        <v>0.12922465208747516</v>
      </c>
      <c r="H89" s="24">
        <f t="shared" si="40"/>
        <v>0.40556660039761433</v>
      </c>
      <c r="I89" s="17">
        <f t="shared" si="40"/>
        <v>0.41749502982107356</v>
      </c>
      <c r="J89" s="64">
        <f t="shared" si="40"/>
        <v>0</v>
      </c>
      <c r="K89" s="64">
        <f t="shared" si="40"/>
        <v>0</v>
      </c>
      <c r="L89" s="64">
        <f t="shared" si="40"/>
        <v>0</v>
      </c>
      <c r="M89" s="64">
        <f t="shared" si="40"/>
        <v>0</v>
      </c>
      <c r="N89" s="24">
        <f t="shared" si="40"/>
        <v>0.04771371769383698</v>
      </c>
      <c r="O89" s="25">
        <f t="shared" si="40"/>
        <v>1</v>
      </c>
      <c r="P89" s="7"/>
      <c r="Q89" s="13"/>
      <c r="R89" s="7"/>
      <c r="S89" s="77">
        <f>(O88/S88)</f>
        <v>0.676985195154778</v>
      </c>
      <c r="T89" s="7"/>
      <c r="U89" s="13"/>
    </row>
    <row r="90" spans="1:22" ht="12.75" customHeight="1" thickBot="1">
      <c r="A90" s="106"/>
      <c r="B90" s="90" t="s">
        <v>45</v>
      </c>
      <c r="D90" s="4"/>
      <c r="E90" s="95" t="str">
        <f>IF(MAX(G90:L90)=G90,"PAN",IF(MAX(G90:L90)=H90,"PRI",IF(MAX(G90:L90)=I90,"PRD",IF(MAX(G90:L90)=J90,"PT",IF(MAX(G90:L90)=K90,"PVEM",IF(MAX(G90:L90)=L90,"CONVERGENCIA"))))))</f>
        <v>PRI</v>
      </c>
      <c r="G90" s="27">
        <v>7</v>
      </c>
      <c r="H90" s="26">
        <v>171</v>
      </c>
      <c r="I90" s="27">
        <v>146</v>
      </c>
      <c r="J90" s="63">
        <v>0</v>
      </c>
      <c r="K90" s="63">
        <v>0</v>
      </c>
      <c r="L90" s="63">
        <v>0</v>
      </c>
      <c r="M90" s="63">
        <v>0</v>
      </c>
      <c r="N90" s="28">
        <v>5</v>
      </c>
      <c r="O90" s="30">
        <v>329</v>
      </c>
      <c r="Q90" s="13"/>
      <c r="S90" s="30">
        <v>520</v>
      </c>
      <c r="U90" s="13"/>
      <c r="V90" s="88"/>
    </row>
    <row r="91" spans="1:21" ht="12.75" customHeight="1" thickBot="1">
      <c r="A91" s="106"/>
      <c r="B91" s="90"/>
      <c r="D91" s="4"/>
      <c r="E91" s="95"/>
      <c r="F91" s="7"/>
      <c r="G91" s="23">
        <f aca="true" t="shared" si="41" ref="G91:O91">(G90/$O90)</f>
        <v>0.02127659574468085</v>
      </c>
      <c r="H91" s="17">
        <f t="shared" si="41"/>
        <v>0.5197568389057751</v>
      </c>
      <c r="I91" s="23">
        <f t="shared" si="41"/>
        <v>0.44376899696048633</v>
      </c>
      <c r="J91" s="64">
        <f t="shared" si="41"/>
        <v>0</v>
      </c>
      <c r="K91" s="64">
        <f t="shared" si="41"/>
        <v>0</v>
      </c>
      <c r="L91" s="64">
        <f t="shared" si="41"/>
        <v>0</v>
      </c>
      <c r="M91" s="64">
        <f t="shared" si="41"/>
        <v>0</v>
      </c>
      <c r="N91" s="24">
        <f t="shared" si="41"/>
        <v>0.015197568389057751</v>
      </c>
      <c r="O91" s="25">
        <f t="shared" si="41"/>
        <v>1</v>
      </c>
      <c r="P91" s="7"/>
      <c r="Q91" s="13"/>
      <c r="R91" s="7"/>
      <c r="S91" s="77">
        <f>(O90/S90)</f>
        <v>0.6326923076923077</v>
      </c>
      <c r="T91" s="7"/>
      <c r="U91" s="13"/>
    </row>
    <row r="92" spans="1:22" ht="12.75" customHeight="1" thickBot="1">
      <c r="A92" s="106"/>
      <c r="B92" s="90" t="s">
        <v>46</v>
      </c>
      <c r="D92" s="4"/>
      <c r="E92" s="95" t="str">
        <f>IF(MAX(G92:L92)=G92,"PAN",IF(MAX(G92:L92)=H92,"PRI",IF(MAX(G92:L92)=I92,"PRD",IF(MAX(G92:L92)=J92,"PT",IF(MAX(G92:L92)=K92,"PVEM",IF(MAX(G92:L92)=L92,"CONVERGENCIA"))))))</f>
        <v>PRI</v>
      </c>
      <c r="G92" s="27">
        <v>595</v>
      </c>
      <c r="H92" s="26">
        <v>1142</v>
      </c>
      <c r="I92" s="28">
        <v>76</v>
      </c>
      <c r="J92" s="63">
        <v>0</v>
      </c>
      <c r="K92" s="63">
        <v>0</v>
      </c>
      <c r="L92" s="63">
        <v>0</v>
      </c>
      <c r="M92" s="63">
        <v>0</v>
      </c>
      <c r="N92" s="28">
        <v>112</v>
      </c>
      <c r="O92" s="30">
        <v>1925</v>
      </c>
      <c r="Q92" s="13"/>
      <c r="S92" s="30">
        <v>3578</v>
      </c>
      <c r="U92" s="13"/>
      <c r="V92" s="88"/>
    </row>
    <row r="93" spans="1:21" ht="12.75" customHeight="1" thickBot="1">
      <c r="A93" s="106"/>
      <c r="B93" s="90"/>
      <c r="D93" s="4"/>
      <c r="E93" s="95"/>
      <c r="F93" s="7"/>
      <c r="G93" s="23">
        <f aca="true" t="shared" si="42" ref="G93:O93">(G92/$O92)</f>
        <v>0.3090909090909091</v>
      </c>
      <c r="H93" s="17">
        <f t="shared" si="42"/>
        <v>0.5932467532467532</v>
      </c>
      <c r="I93" s="24">
        <f t="shared" si="42"/>
        <v>0.039480519480519484</v>
      </c>
      <c r="J93" s="64">
        <f t="shared" si="42"/>
        <v>0</v>
      </c>
      <c r="K93" s="64">
        <f t="shared" si="42"/>
        <v>0</v>
      </c>
      <c r="L93" s="64">
        <f t="shared" si="42"/>
        <v>0</v>
      </c>
      <c r="M93" s="64">
        <f t="shared" si="42"/>
        <v>0</v>
      </c>
      <c r="N93" s="24">
        <f t="shared" si="42"/>
        <v>0.05818181818181818</v>
      </c>
      <c r="O93" s="25">
        <f t="shared" si="42"/>
        <v>1</v>
      </c>
      <c r="P93" s="7"/>
      <c r="Q93" s="13"/>
      <c r="R93" s="7"/>
      <c r="S93" s="77">
        <f>(O92/S92)</f>
        <v>0.5380100614868641</v>
      </c>
      <c r="T93" s="7"/>
      <c r="U93" s="13"/>
    </row>
    <row r="94" spans="1:22" ht="12.75" customHeight="1" thickBot="1">
      <c r="A94" s="106"/>
      <c r="B94" s="90" t="s">
        <v>47</v>
      </c>
      <c r="D94" s="4"/>
      <c r="E94" s="95" t="str">
        <f>IF(MAX(G94:L94)=G94,"PAN",IF(MAX(G94:L94)=H94,"PRI",IF(MAX(G94:L94)=I94,"PRD",IF(MAX(G94:L94)=J94,"PT",IF(MAX(G94:L94)=K94,"PVEM",IF(MAX(G94:L94)=L94,"CONVERGENCIA"))))))</f>
        <v>PRI</v>
      </c>
      <c r="G94" s="27">
        <v>12</v>
      </c>
      <c r="H94" s="26">
        <v>268</v>
      </c>
      <c r="I94" s="63">
        <v>0</v>
      </c>
      <c r="J94" s="63">
        <v>0</v>
      </c>
      <c r="K94" s="27">
        <v>44</v>
      </c>
      <c r="L94" s="63">
        <v>0</v>
      </c>
      <c r="M94" s="63">
        <v>0</v>
      </c>
      <c r="N94" s="28">
        <v>17</v>
      </c>
      <c r="O94" s="30">
        <v>341</v>
      </c>
      <c r="Q94" s="13"/>
      <c r="S94" s="30">
        <v>649</v>
      </c>
      <c r="U94" s="13"/>
      <c r="V94" s="88"/>
    </row>
    <row r="95" spans="1:21" ht="12.75" customHeight="1" thickBot="1">
      <c r="A95" s="106"/>
      <c r="B95" s="90"/>
      <c r="D95" s="4"/>
      <c r="E95" s="95"/>
      <c r="F95" s="7"/>
      <c r="G95" s="23">
        <f aca="true" t="shared" si="43" ref="G95:O95">(G94/$O94)</f>
        <v>0.03519061583577713</v>
      </c>
      <c r="H95" s="17">
        <f t="shared" si="43"/>
        <v>0.7859237536656891</v>
      </c>
      <c r="I95" s="64">
        <f t="shared" si="43"/>
        <v>0</v>
      </c>
      <c r="J95" s="64">
        <f t="shared" si="43"/>
        <v>0</v>
      </c>
      <c r="K95" s="23">
        <f t="shared" si="43"/>
        <v>0.12903225806451613</v>
      </c>
      <c r="L95" s="64">
        <f t="shared" si="43"/>
        <v>0</v>
      </c>
      <c r="M95" s="64">
        <f t="shared" si="43"/>
        <v>0</v>
      </c>
      <c r="N95" s="24">
        <f t="shared" si="43"/>
        <v>0.04985337243401759</v>
      </c>
      <c r="O95" s="25">
        <f t="shared" si="43"/>
        <v>1</v>
      </c>
      <c r="P95" s="7"/>
      <c r="Q95" s="13"/>
      <c r="R95" s="7"/>
      <c r="S95" s="77">
        <f>(O94/S94)</f>
        <v>0.5254237288135594</v>
      </c>
      <c r="T95" s="7"/>
      <c r="U95" s="13"/>
    </row>
    <row r="96" spans="1:22" ht="12.75" customHeight="1" thickBot="1">
      <c r="A96" s="106"/>
      <c r="B96" s="90" t="s">
        <v>48</v>
      </c>
      <c r="D96" s="4"/>
      <c r="E96" s="95" t="str">
        <f>IF(MAX(G96:L96)=G96,"PAN",IF(MAX(G96:L96)=H96,"PRI",IF(MAX(G96:L96)=I96,"PRD",IF(MAX(G96:L96)=J96,"PT",IF(MAX(G96:L96)=K96,"PVEM",IF(MAX(G96:L96)=L96,"CONVERGENCIA"))))))</f>
        <v>PRD</v>
      </c>
      <c r="G96" s="63">
        <v>245</v>
      </c>
      <c r="H96" s="63">
        <v>1161</v>
      </c>
      <c r="I96" s="26">
        <v>1665</v>
      </c>
      <c r="J96" s="63">
        <v>0</v>
      </c>
      <c r="K96" s="63">
        <v>51</v>
      </c>
      <c r="L96" s="63">
        <v>0</v>
      </c>
      <c r="M96" s="63">
        <v>0</v>
      </c>
      <c r="N96" s="63">
        <v>145</v>
      </c>
      <c r="O96" s="30">
        <v>3267</v>
      </c>
      <c r="Q96" s="13"/>
      <c r="S96" s="30">
        <v>5822</v>
      </c>
      <c r="U96" s="13"/>
      <c r="V96" s="88"/>
    </row>
    <row r="97" spans="1:21" ht="12.75" customHeight="1" thickBot="1">
      <c r="A97" s="106"/>
      <c r="B97" s="90"/>
      <c r="D97" s="4"/>
      <c r="E97" s="95"/>
      <c r="F97" s="7"/>
      <c r="G97" s="24">
        <f aca="true" t="shared" si="44" ref="G97:O97">(G96/$O96)</f>
        <v>0.07499234771962045</v>
      </c>
      <c r="H97" s="24">
        <f t="shared" si="44"/>
        <v>0.35537190082644626</v>
      </c>
      <c r="I97" s="17">
        <f t="shared" si="44"/>
        <v>0.509641873278237</v>
      </c>
      <c r="J97" s="64">
        <f t="shared" si="44"/>
        <v>0</v>
      </c>
      <c r="K97" s="24">
        <f t="shared" si="44"/>
        <v>0.015610651974288337</v>
      </c>
      <c r="L97" s="64">
        <f t="shared" si="44"/>
        <v>0</v>
      </c>
      <c r="M97" s="64">
        <f t="shared" si="44"/>
        <v>0</v>
      </c>
      <c r="N97" s="24">
        <f t="shared" si="44"/>
        <v>0.04438322620140802</v>
      </c>
      <c r="O97" s="25">
        <f t="shared" si="44"/>
        <v>1</v>
      </c>
      <c r="P97" s="7"/>
      <c r="Q97" s="13"/>
      <c r="R97" s="7"/>
      <c r="S97" s="77">
        <f>(O96/S96)</f>
        <v>0.5611473720371006</v>
      </c>
      <c r="T97" s="7"/>
      <c r="U97" s="13"/>
    </row>
    <row r="98" spans="1:22" ht="12.75" customHeight="1" thickBot="1">
      <c r="A98" s="106"/>
      <c r="B98" s="90" t="s">
        <v>49</v>
      </c>
      <c r="D98" s="4"/>
      <c r="E98" s="95" t="str">
        <f>IF(MAX(G98:L98)=G98,"PAN",IF(MAX(G98:L98)=H98,"PRI",IF(MAX(G98:L98)=I98,"PRD",IF(MAX(G98:L98)=J98,"PT",IF(MAX(G98:L98)=K98,"PVEM",IF(MAX(G98:L98)=L98,"CONVERGENCIA"))))))</f>
        <v>PRI</v>
      </c>
      <c r="G98" s="27">
        <v>20</v>
      </c>
      <c r="H98" s="26">
        <v>1373</v>
      </c>
      <c r="I98" s="28">
        <v>903</v>
      </c>
      <c r="J98" s="28">
        <v>40</v>
      </c>
      <c r="K98" s="28">
        <v>19</v>
      </c>
      <c r="L98" s="63">
        <v>0</v>
      </c>
      <c r="M98" s="63">
        <v>0</v>
      </c>
      <c r="N98" s="28">
        <v>91</v>
      </c>
      <c r="O98" s="30">
        <v>2446</v>
      </c>
      <c r="Q98" s="13"/>
      <c r="S98" s="30">
        <v>3889</v>
      </c>
      <c r="U98" s="13"/>
      <c r="V98" s="88"/>
    </row>
    <row r="99" spans="1:21" ht="12.75" customHeight="1" thickBot="1">
      <c r="A99" s="106"/>
      <c r="B99" s="90"/>
      <c r="D99" s="4"/>
      <c r="E99" s="95"/>
      <c r="F99" s="7"/>
      <c r="G99" s="23">
        <f aca="true" t="shared" si="45" ref="G99:O99">(G98/$O98)</f>
        <v>0.008176614881439084</v>
      </c>
      <c r="H99" s="17">
        <f t="shared" si="45"/>
        <v>0.5613246116107932</v>
      </c>
      <c r="I99" s="24">
        <f t="shared" si="45"/>
        <v>0.36917416189697466</v>
      </c>
      <c r="J99" s="24">
        <f t="shared" si="45"/>
        <v>0.016353229762878167</v>
      </c>
      <c r="K99" s="24">
        <f t="shared" si="45"/>
        <v>0.00776778413736713</v>
      </c>
      <c r="L99" s="64">
        <f t="shared" si="45"/>
        <v>0</v>
      </c>
      <c r="M99" s="64">
        <f t="shared" si="45"/>
        <v>0</v>
      </c>
      <c r="N99" s="24">
        <f t="shared" si="45"/>
        <v>0.037203597710547834</v>
      </c>
      <c r="O99" s="25">
        <f t="shared" si="45"/>
        <v>1</v>
      </c>
      <c r="P99" s="7"/>
      <c r="Q99" s="13"/>
      <c r="R99" s="7"/>
      <c r="S99" s="77">
        <f>(O98/S98)</f>
        <v>0.6289534584726151</v>
      </c>
      <c r="T99" s="7"/>
      <c r="U99" s="13"/>
    </row>
    <row r="100" spans="1:22" ht="12.75" customHeight="1" thickBot="1">
      <c r="A100" s="106"/>
      <c r="B100" s="90" t="s">
        <v>50</v>
      </c>
      <c r="D100" s="4"/>
      <c r="E100" s="95" t="str">
        <f>IF(MAX(G100:L100)=G100,"PAN",IF(MAX(G100:L100)=H100,"PRI",IF(MAX(G100:L100)=I100,"PRD",IF(MAX(G100:L100)=J100,"PT",IF(MAX(G100:L100)=K100,"PVEM",IF(MAX(G100:L100)=L100,"CONVERGENCIA"))))))</f>
        <v>PRI</v>
      </c>
      <c r="G100" s="27">
        <v>566</v>
      </c>
      <c r="H100" s="26">
        <v>1230</v>
      </c>
      <c r="I100" s="27">
        <v>689</v>
      </c>
      <c r="J100" s="27">
        <v>20</v>
      </c>
      <c r="K100" s="27">
        <v>54</v>
      </c>
      <c r="L100" s="28">
        <v>559</v>
      </c>
      <c r="M100" s="27">
        <v>109</v>
      </c>
      <c r="N100" s="63">
        <v>0</v>
      </c>
      <c r="O100" s="30">
        <v>3227</v>
      </c>
      <c r="Q100" s="13"/>
      <c r="S100" s="30">
        <v>5582</v>
      </c>
      <c r="U100" s="13"/>
      <c r="V100" s="88"/>
    </row>
    <row r="101" spans="1:21" ht="12.75" customHeight="1" thickBot="1">
      <c r="A101" s="106"/>
      <c r="B101" s="90"/>
      <c r="D101" s="4"/>
      <c r="E101" s="95"/>
      <c r="F101" s="7"/>
      <c r="G101" s="23">
        <f aca="true" t="shared" si="46" ref="G101:O101">(G100/$O100)</f>
        <v>0.1753951038115897</v>
      </c>
      <c r="H101" s="17">
        <f t="shared" si="46"/>
        <v>0.38115897118066316</v>
      </c>
      <c r="I101" s="23">
        <f t="shared" si="46"/>
        <v>0.21351100092965603</v>
      </c>
      <c r="J101" s="23">
        <f t="shared" si="46"/>
        <v>0.006197706848466067</v>
      </c>
      <c r="K101" s="23">
        <f t="shared" si="46"/>
        <v>0.01673380849085838</v>
      </c>
      <c r="L101" s="24">
        <f t="shared" si="46"/>
        <v>0.1732259064146266</v>
      </c>
      <c r="M101" s="23">
        <f t="shared" si="46"/>
        <v>0.03377750232414007</v>
      </c>
      <c r="N101" s="64">
        <f t="shared" si="46"/>
        <v>0</v>
      </c>
      <c r="O101" s="25">
        <f t="shared" si="46"/>
        <v>1</v>
      </c>
      <c r="P101" s="7"/>
      <c r="Q101" s="13"/>
      <c r="R101" s="7"/>
      <c r="S101" s="77">
        <f>(O100/S100)</f>
        <v>0.5781082049444644</v>
      </c>
      <c r="T101" s="7"/>
      <c r="U101" s="13"/>
    </row>
    <row r="102" spans="1:22" ht="12.75" customHeight="1" thickBot="1">
      <c r="A102" s="106"/>
      <c r="B102" s="90" t="s">
        <v>51</v>
      </c>
      <c r="D102" s="4"/>
      <c r="E102" s="95" t="str">
        <f>IF(MAX(G102:L102)=G102,"PAN",IF(MAX(G102:L102)=H102,"PRI",IF(MAX(G102:L102)=I102,"PRD",IF(MAX(G102:L102)=J102,"PT",IF(MAX(G102:L102)=K102,"PVEM",IF(MAX(G102:L102)=L102,"CONVERGENCIA"))))))</f>
        <v>PRI</v>
      </c>
      <c r="G102" s="27">
        <v>1376</v>
      </c>
      <c r="H102" s="26">
        <v>1525</v>
      </c>
      <c r="I102" s="27">
        <v>262</v>
      </c>
      <c r="J102" s="27">
        <v>24</v>
      </c>
      <c r="K102" s="63">
        <v>0</v>
      </c>
      <c r="L102" s="63">
        <v>0</v>
      </c>
      <c r="M102" s="63">
        <v>0</v>
      </c>
      <c r="N102" s="28">
        <v>69</v>
      </c>
      <c r="O102" s="30">
        <v>3256</v>
      </c>
      <c r="Q102" s="13"/>
      <c r="S102" s="30">
        <v>5232</v>
      </c>
      <c r="U102" s="13"/>
      <c r="V102" s="88"/>
    </row>
    <row r="103" spans="1:21" ht="12.75" customHeight="1" thickBot="1">
      <c r="A103" s="106"/>
      <c r="B103" s="90"/>
      <c r="D103" s="4"/>
      <c r="E103" s="95"/>
      <c r="F103" s="7"/>
      <c r="G103" s="23">
        <f aca="true" t="shared" si="47" ref="G103:O103">(G102/$O102)</f>
        <v>0.4226044226044226</v>
      </c>
      <c r="H103" s="17">
        <f t="shared" si="47"/>
        <v>0.46836609336609336</v>
      </c>
      <c r="I103" s="23">
        <f t="shared" si="47"/>
        <v>0.08046683046683047</v>
      </c>
      <c r="J103" s="23">
        <f t="shared" si="47"/>
        <v>0.007371007371007371</v>
      </c>
      <c r="K103" s="64">
        <f t="shared" si="47"/>
        <v>0</v>
      </c>
      <c r="L103" s="64">
        <f t="shared" si="47"/>
        <v>0</v>
      </c>
      <c r="M103" s="64">
        <f t="shared" si="47"/>
        <v>0</v>
      </c>
      <c r="N103" s="24">
        <f t="shared" si="47"/>
        <v>0.02119164619164619</v>
      </c>
      <c r="O103" s="25">
        <f t="shared" si="47"/>
        <v>1</v>
      </c>
      <c r="P103" s="7"/>
      <c r="Q103" s="13"/>
      <c r="R103" s="7"/>
      <c r="S103" s="77">
        <f>(O102/S102)</f>
        <v>0.6223241590214067</v>
      </c>
      <c r="T103" s="7"/>
      <c r="U103" s="13"/>
    </row>
    <row r="104" spans="1:22" ht="12.75" customHeight="1" thickBot="1">
      <c r="A104" s="106"/>
      <c r="B104" s="90" t="s">
        <v>52</v>
      </c>
      <c r="D104" s="4"/>
      <c r="E104" s="95" t="str">
        <f>IF(MAX(G104:L104)=G104,"PAN",IF(MAX(G104:L104)=H104,"PRI",IF(MAX(G104:L104)=I104,"PRD",IF(MAX(G104:L104)=J104,"PT",IF(MAX(G104:L104)=K104,"PVEM",IF(MAX(G104:L104)=L104,"CONVERGENCIA"))))))</f>
        <v>PRI</v>
      </c>
      <c r="G104" s="27">
        <v>476</v>
      </c>
      <c r="H104" s="26">
        <v>485</v>
      </c>
      <c r="I104" s="28">
        <v>88</v>
      </c>
      <c r="J104" s="63">
        <v>0</v>
      </c>
      <c r="K104" s="28">
        <v>12</v>
      </c>
      <c r="L104" s="63">
        <v>0</v>
      </c>
      <c r="M104" s="63">
        <v>0</v>
      </c>
      <c r="N104" s="28">
        <v>32</v>
      </c>
      <c r="O104" s="30">
        <v>1093</v>
      </c>
      <c r="Q104" s="13"/>
      <c r="S104" s="30">
        <v>2285</v>
      </c>
      <c r="U104" s="13"/>
      <c r="V104" s="88"/>
    </row>
    <row r="105" spans="1:21" ht="12.75" customHeight="1" thickBot="1">
      <c r="A105" s="106"/>
      <c r="B105" s="90"/>
      <c r="D105" s="4"/>
      <c r="E105" s="95"/>
      <c r="F105" s="7"/>
      <c r="G105" s="23">
        <f aca="true" t="shared" si="48" ref="G105:O105">(G104/$O104)</f>
        <v>0.4354986276303751</v>
      </c>
      <c r="H105" s="17">
        <f t="shared" si="48"/>
        <v>0.44373284537968893</v>
      </c>
      <c r="I105" s="24">
        <f t="shared" si="48"/>
        <v>0.08051235132662397</v>
      </c>
      <c r="J105" s="64">
        <f t="shared" si="48"/>
        <v>0</v>
      </c>
      <c r="K105" s="24">
        <f t="shared" si="48"/>
        <v>0.010978956999085087</v>
      </c>
      <c r="L105" s="64">
        <f t="shared" si="48"/>
        <v>0</v>
      </c>
      <c r="M105" s="64">
        <f t="shared" si="48"/>
        <v>0</v>
      </c>
      <c r="N105" s="24">
        <f t="shared" si="48"/>
        <v>0.0292772186642269</v>
      </c>
      <c r="O105" s="25">
        <f t="shared" si="48"/>
        <v>1</v>
      </c>
      <c r="P105" s="7"/>
      <c r="Q105" s="13"/>
      <c r="R105" s="7"/>
      <c r="S105" s="77">
        <f>(O104/S104)</f>
        <v>0.47833698030634575</v>
      </c>
      <c r="T105" s="7"/>
      <c r="U105" s="13"/>
    </row>
    <row r="106" spans="4:22" ht="12.75" customHeight="1">
      <c r="D106" s="5"/>
      <c r="E106" s="7"/>
      <c r="F106" s="7"/>
      <c r="G106" s="31">
        <f aca="true" t="shared" si="49" ref="G106:O106">G104+G102+G100+G98+G96+G94+G92+G90+G88+G86+G84+G82+G80+G78+G76+G74+G72</f>
        <v>13088</v>
      </c>
      <c r="H106" s="31">
        <f t="shared" si="49"/>
        <v>27465</v>
      </c>
      <c r="I106" s="32">
        <f t="shared" si="49"/>
        <v>14540</v>
      </c>
      <c r="J106" s="32">
        <f t="shared" si="49"/>
        <v>284</v>
      </c>
      <c r="K106" s="32">
        <f t="shared" si="49"/>
        <v>515</v>
      </c>
      <c r="L106" s="33">
        <f t="shared" si="49"/>
        <v>575</v>
      </c>
      <c r="M106" s="33">
        <f t="shared" si="49"/>
        <v>112</v>
      </c>
      <c r="N106" s="32">
        <f t="shared" si="49"/>
        <v>1809</v>
      </c>
      <c r="O106" s="34">
        <f t="shared" si="49"/>
        <v>58388</v>
      </c>
      <c r="P106" s="2"/>
      <c r="Q106" s="75"/>
      <c r="R106" s="2"/>
      <c r="S106" s="34">
        <v>114002</v>
      </c>
      <c r="T106" s="2"/>
      <c r="U106" s="75"/>
      <c r="V106" s="88"/>
    </row>
    <row r="107" spans="4:21" ht="12.75" customHeight="1">
      <c r="D107" s="4"/>
      <c r="E107" s="7"/>
      <c r="F107" s="7"/>
      <c r="G107" s="35">
        <f aca="true" t="shared" si="50" ref="G107:O107">(G106/$O106)</f>
        <v>0.2241556484209084</v>
      </c>
      <c r="H107" s="36">
        <f t="shared" si="50"/>
        <v>0.4703877509077208</v>
      </c>
      <c r="I107" s="36">
        <f t="shared" si="50"/>
        <v>0.24902377200794684</v>
      </c>
      <c r="J107" s="36">
        <f t="shared" si="50"/>
        <v>0.004864013153387682</v>
      </c>
      <c r="K107" s="36">
        <f t="shared" si="50"/>
        <v>0.008820305542234706</v>
      </c>
      <c r="L107" s="36">
        <f t="shared" si="50"/>
        <v>0.009847913954922244</v>
      </c>
      <c r="M107" s="36">
        <f t="shared" si="50"/>
        <v>0.001918202370350072</v>
      </c>
      <c r="N107" s="36">
        <f t="shared" si="50"/>
        <v>0.030982393642529287</v>
      </c>
      <c r="O107" s="37">
        <f t="shared" si="50"/>
        <v>1</v>
      </c>
      <c r="P107" s="2"/>
      <c r="Q107" s="13"/>
      <c r="R107" s="2"/>
      <c r="S107" s="76">
        <f>(O106/S106)</f>
        <v>0.512166453220119</v>
      </c>
      <c r="T107" s="2"/>
      <c r="U107" s="13"/>
    </row>
    <row r="108" spans="1:21" ht="12.75" customHeight="1">
      <c r="A108" s="8"/>
      <c r="B108" s="11"/>
      <c r="D108" s="4"/>
      <c r="E108" s="7"/>
      <c r="F108" s="7"/>
      <c r="G108" s="51"/>
      <c r="H108" s="52"/>
      <c r="I108" s="52"/>
      <c r="J108" s="52"/>
      <c r="K108" s="52"/>
      <c r="L108" s="52"/>
      <c r="M108" s="52"/>
      <c r="N108" s="52"/>
      <c r="O108" s="53"/>
      <c r="P108" s="7"/>
      <c r="Q108" s="13"/>
      <c r="R108" s="7"/>
      <c r="S108" s="53"/>
      <c r="T108" s="7"/>
      <c r="U108" s="13"/>
    </row>
    <row r="109" spans="1:22" ht="12.75" customHeight="1" thickBot="1">
      <c r="A109" s="106" t="s">
        <v>224</v>
      </c>
      <c r="B109" s="91" t="s">
        <v>53</v>
      </c>
      <c r="D109" s="4"/>
      <c r="E109" s="95" t="str">
        <f>IF(MAX(G109:L109)=G109,"PAN",IF(MAX(G109:L109)=H109,"PRI",IF(MAX(G109:L109)=I109,"PRD",IF(MAX(G109:L109)=J109,"PT",IF(MAX(G109:L109)=K109,"PVEM",IF(MAX(G109:L109)=L109,"CONVERGENCIA"))))))</f>
        <v>PRI</v>
      </c>
      <c r="G109" s="18">
        <v>281</v>
      </c>
      <c r="H109" s="19">
        <v>451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22">
        <v>732</v>
      </c>
      <c r="Q109" s="13"/>
      <c r="S109" s="22">
        <v>1212</v>
      </c>
      <c r="U109" s="13"/>
      <c r="V109" s="88"/>
    </row>
    <row r="110" spans="1:21" ht="12.75" customHeight="1" thickBot="1">
      <c r="A110" s="106"/>
      <c r="B110" s="90"/>
      <c r="D110" s="4"/>
      <c r="E110" s="95"/>
      <c r="F110" s="7"/>
      <c r="G110" s="23">
        <f aca="true" t="shared" si="51" ref="G110:O110">(G109/$O109)</f>
        <v>0.383879781420765</v>
      </c>
      <c r="H110" s="17">
        <f t="shared" si="51"/>
        <v>0.6161202185792349</v>
      </c>
      <c r="I110" s="64">
        <f t="shared" si="51"/>
        <v>0</v>
      </c>
      <c r="J110" s="64">
        <f t="shared" si="51"/>
        <v>0</v>
      </c>
      <c r="K110" s="64">
        <f t="shared" si="51"/>
        <v>0</v>
      </c>
      <c r="L110" s="64">
        <f t="shared" si="51"/>
        <v>0</v>
      </c>
      <c r="M110" s="64">
        <f t="shared" si="51"/>
        <v>0</v>
      </c>
      <c r="N110" s="64">
        <f t="shared" si="51"/>
        <v>0</v>
      </c>
      <c r="O110" s="25">
        <f t="shared" si="51"/>
        <v>1</v>
      </c>
      <c r="P110" s="7"/>
      <c r="Q110" s="13"/>
      <c r="R110" s="7"/>
      <c r="S110" s="77">
        <f>(O109/S109)</f>
        <v>0.6039603960396039</v>
      </c>
      <c r="T110" s="7"/>
      <c r="U110" s="13"/>
    </row>
    <row r="111" spans="1:22" ht="12.75" customHeight="1" thickBot="1">
      <c r="A111" s="106"/>
      <c r="B111" s="90" t="s">
        <v>54</v>
      </c>
      <c r="D111" s="4"/>
      <c r="E111" s="95" t="str">
        <f>IF(MAX(G111:L111)=G111,"PAN",IF(MAX(G111:L111)=H111,"PRI",IF(MAX(G111:L111)=I111,"PRD",IF(MAX(G111:L111)=J111,"PT",IF(MAX(G111:L111)=K111,"PVEM",IF(MAX(G111:L111)=L111,"CONVERGENCIA"))))))</f>
        <v>PRI</v>
      </c>
      <c r="G111" s="63">
        <v>107</v>
      </c>
      <c r="H111" s="26">
        <v>439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28">
        <v>13</v>
      </c>
      <c r="O111" s="30">
        <v>559</v>
      </c>
      <c r="Q111" s="13"/>
      <c r="S111" s="30">
        <v>940</v>
      </c>
      <c r="U111" s="13"/>
      <c r="V111" s="88"/>
    </row>
    <row r="112" spans="1:21" ht="12.75" customHeight="1" thickBot="1">
      <c r="A112" s="106"/>
      <c r="B112" s="90"/>
      <c r="D112" s="4"/>
      <c r="E112" s="95"/>
      <c r="F112" s="7"/>
      <c r="G112" s="23">
        <f aca="true" t="shared" si="52" ref="G112:O112">(G111/$O111)</f>
        <v>0.19141323792486584</v>
      </c>
      <c r="H112" s="17">
        <f t="shared" si="52"/>
        <v>0.7853309481216458</v>
      </c>
      <c r="I112" s="64">
        <f t="shared" si="52"/>
        <v>0</v>
      </c>
      <c r="J112" s="64">
        <f t="shared" si="52"/>
        <v>0</v>
      </c>
      <c r="K112" s="64">
        <f t="shared" si="52"/>
        <v>0</v>
      </c>
      <c r="L112" s="64">
        <f t="shared" si="52"/>
        <v>0</v>
      </c>
      <c r="M112" s="64">
        <f t="shared" si="52"/>
        <v>0</v>
      </c>
      <c r="N112" s="24">
        <f t="shared" si="52"/>
        <v>0.023255813953488372</v>
      </c>
      <c r="O112" s="25">
        <f t="shared" si="52"/>
        <v>1</v>
      </c>
      <c r="P112" s="7"/>
      <c r="Q112" s="13"/>
      <c r="R112" s="7"/>
      <c r="S112" s="77">
        <f>(O111/S111)</f>
        <v>0.5946808510638298</v>
      </c>
      <c r="T112" s="7"/>
      <c r="U112" s="13"/>
    </row>
    <row r="113" spans="1:22" ht="12.75" customHeight="1" thickBot="1">
      <c r="A113" s="106"/>
      <c r="B113" s="90" t="s">
        <v>3</v>
      </c>
      <c r="D113" s="4"/>
      <c r="E113" s="95" t="str">
        <f>IF(MAX(G113:L113)=G113,"PAN",IF(MAX(G113:L113)=H113,"PRI",IF(MAX(G113:L113)=I113,"PRD",IF(MAX(G113:L113)=J113,"PT",IF(MAX(G113:L113)=K113,"PVEM",IF(MAX(G113:L113)=L113,"CONVERGENCIA"))))))</f>
        <v>PRI</v>
      </c>
      <c r="G113" s="27">
        <v>1657</v>
      </c>
      <c r="H113" s="26">
        <v>2797</v>
      </c>
      <c r="I113" s="28">
        <v>603</v>
      </c>
      <c r="J113" s="63">
        <v>1</v>
      </c>
      <c r="K113" s="63">
        <v>540</v>
      </c>
      <c r="L113" s="28">
        <v>623</v>
      </c>
      <c r="M113" s="63">
        <v>0</v>
      </c>
      <c r="N113" s="63">
        <v>289</v>
      </c>
      <c r="O113" s="30">
        <v>6510</v>
      </c>
      <c r="Q113" s="13"/>
      <c r="S113" s="30">
        <v>13749</v>
      </c>
      <c r="U113" s="13"/>
      <c r="V113" s="88"/>
    </row>
    <row r="114" spans="1:21" ht="12.75" customHeight="1" thickBot="1">
      <c r="A114" s="106"/>
      <c r="B114" s="90"/>
      <c r="D114" s="4"/>
      <c r="E114" s="95"/>
      <c r="F114" s="7"/>
      <c r="G114" s="23">
        <f aca="true" t="shared" si="53" ref="G114:O114">(G113/$O113)</f>
        <v>0.25453149001536096</v>
      </c>
      <c r="H114" s="17">
        <f t="shared" si="53"/>
        <v>0.42964669738863287</v>
      </c>
      <c r="I114" s="24">
        <f t="shared" si="53"/>
        <v>0.09262672811059908</v>
      </c>
      <c r="J114" s="24">
        <f t="shared" si="53"/>
        <v>0.00015360983102918587</v>
      </c>
      <c r="K114" s="24">
        <f t="shared" si="53"/>
        <v>0.08294930875576037</v>
      </c>
      <c r="L114" s="24">
        <f t="shared" si="53"/>
        <v>0.0956989247311828</v>
      </c>
      <c r="M114" s="64">
        <f t="shared" si="53"/>
        <v>0</v>
      </c>
      <c r="N114" s="24">
        <f t="shared" si="53"/>
        <v>0.04439324116743472</v>
      </c>
      <c r="O114" s="25">
        <f t="shared" si="53"/>
        <v>1</v>
      </c>
      <c r="P114" s="7"/>
      <c r="Q114" s="13"/>
      <c r="R114" s="7"/>
      <c r="S114" s="77">
        <f>(O113/S113)</f>
        <v>0.4734889810168012</v>
      </c>
      <c r="T114" s="7"/>
      <c r="U114" s="13"/>
    </row>
    <row r="115" spans="1:22" ht="12.75" customHeight="1" thickBot="1">
      <c r="A115" s="106"/>
      <c r="B115" s="90" t="s">
        <v>55</v>
      </c>
      <c r="D115" s="4"/>
      <c r="E115" s="95" t="str">
        <f>IF(MAX(G115:L115)=G115,"PAN",IF(MAX(G115:L115)=H115,"PRI",IF(MAX(G115:L115)=I115,"PRD",IF(MAX(G115:L115)=J115,"PT",IF(MAX(G115:L115)=K115,"PVEM",IF(MAX(G115:L115)=L115,"CONVERGENCIA"))))))</f>
        <v>PRI</v>
      </c>
      <c r="G115" s="27">
        <v>3646</v>
      </c>
      <c r="H115" s="26">
        <v>4832</v>
      </c>
      <c r="I115" s="28">
        <v>233</v>
      </c>
      <c r="J115" s="63">
        <v>0</v>
      </c>
      <c r="K115" s="63">
        <v>0</v>
      </c>
      <c r="L115" s="28">
        <v>3185</v>
      </c>
      <c r="M115" s="63">
        <v>1</v>
      </c>
      <c r="N115" s="28">
        <v>327</v>
      </c>
      <c r="O115" s="30">
        <v>12224</v>
      </c>
      <c r="Q115" s="13"/>
      <c r="S115" s="30">
        <v>25323</v>
      </c>
      <c r="U115" s="13"/>
      <c r="V115" s="88"/>
    </row>
    <row r="116" spans="1:21" ht="12.75" customHeight="1" thickBot="1">
      <c r="A116" s="106"/>
      <c r="B116" s="90"/>
      <c r="D116" s="4"/>
      <c r="E116" s="95"/>
      <c r="F116" s="7"/>
      <c r="G116" s="23">
        <f aca="true" t="shared" si="54" ref="G116:O116">(G115/$O115)</f>
        <v>0.2982657068062827</v>
      </c>
      <c r="H116" s="17">
        <f t="shared" si="54"/>
        <v>0.39528795811518325</v>
      </c>
      <c r="I116" s="24">
        <f t="shared" si="54"/>
        <v>0.019060863874345548</v>
      </c>
      <c r="J116" s="64">
        <f t="shared" si="54"/>
        <v>0</v>
      </c>
      <c r="K116" s="64">
        <f t="shared" si="54"/>
        <v>0</v>
      </c>
      <c r="L116" s="24">
        <f t="shared" si="54"/>
        <v>0.2605530104712042</v>
      </c>
      <c r="M116" s="24">
        <f t="shared" si="54"/>
        <v>8.18062827225131E-05</v>
      </c>
      <c r="N116" s="24">
        <f t="shared" si="54"/>
        <v>0.02675065445026178</v>
      </c>
      <c r="O116" s="25">
        <f t="shared" si="54"/>
        <v>1</v>
      </c>
      <c r="P116" s="7"/>
      <c r="Q116" s="13"/>
      <c r="R116" s="7"/>
      <c r="S116" s="77">
        <f>(O115/S115)</f>
        <v>0.4827232160486514</v>
      </c>
      <c r="T116" s="7"/>
      <c r="U116" s="13"/>
    </row>
    <row r="117" spans="1:22" ht="12.75" customHeight="1" thickBot="1">
      <c r="A117" s="106"/>
      <c r="B117" s="90" t="s">
        <v>56</v>
      </c>
      <c r="D117" s="4"/>
      <c r="E117" s="95" t="str">
        <f>IF(MAX(G117:L117)=G117,"PAN",IF(MAX(G117:L117)=H117,"PRI",IF(MAX(G117:L117)=I117,"PRD",IF(MAX(G117:L117)=J117,"PT",IF(MAX(G117:L117)=K117,"PVEM",IF(MAX(G117:L117)=L117,"CONVERGENCIA"))))))</f>
        <v>PRI</v>
      </c>
      <c r="G117" s="63">
        <v>245</v>
      </c>
      <c r="H117" s="26">
        <v>404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30">
        <v>649</v>
      </c>
      <c r="Q117" s="13"/>
      <c r="S117" s="30">
        <v>1286</v>
      </c>
      <c r="U117" s="13"/>
      <c r="V117" s="88"/>
    </row>
    <row r="118" spans="1:21" ht="12.75" customHeight="1" thickBot="1">
      <c r="A118" s="106"/>
      <c r="B118" s="90"/>
      <c r="D118" s="4"/>
      <c r="E118" s="95"/>
      <c r="F118" s="7"/>
      <c r="G118" s="23">
        <f aca="true" t="shared" si="55" ref="G118:O118">(G117/$O117)</f>
        <v>0.37750385208012327</v>
      </c>
      <c r="H118" s="17">
        <f t="shared" si="55"/>
        <v>0.6224961479198767</v>
      </c>
      <c r="I118" s="64">
        <f t="shared" si="55"/>
        <v>0</v>
      </c>
      <c r="J118" s="64">
        <f t="shared" si="55"/>
        <v>0</v>
      </c>
      <c r="K118" s="64">
        <f t="shared" si="55"/>
        <v>0</v>
      </c>
      <c r="L118" s="64">
        <f t="shared" si="55"/>
        <v>0</v>
      </c>
      <c r="M118" s="64">
        <f t="shared" si="55"/>
        <v>0</v>
      </c>
      <c r="N118" s="64">
        <f t="shared" si="55"/>
        <v>0</v>
      </c>
      <c r="O118" s="25">
        <f t="shared" si="55"/>
        <v>1</v>
      </c>
      <c r="P118" s="7"/>
      <c r="Q118" s="13"/>
      <c r="R118" s="7"/>
      <c r="S118" s="77">
        <f>(O117/S117)</f>
        <v>0.504665629860031</v>
      </c>
      <c r="T118" s="7"/>
      <c r="U118" s="13"/>
    </row>
    <row r="119" spans="1:22" ht="12.75" customHeight="1" thickBot="1">
      <c r="A119" s="106"/>
      <c r="B119" s="90" t="s">
        <v>57</v>
      </c>
      <c r="D119" s="4"/>
      <c r="E119" s="95" t="str">
        <f>IF(MAX(G119:L119)=G119,"PAN",IF(MAX(G119:L119)=H119,"PRI",IF(MAX(G119:L119)=I119,"PRD",IF(MAX(G119:L119)=J119,"PT",IF(MAX(G119:L119)=K119,"PVEM",IF(MAX(G119:L119)=L119,"CONVERGENCIA"))))))</f>
        <v>PRI</v>
      </c>
      <c r="G119" s="27">
        <v>242</v>
      </c>
      <c r="H119" s="26">
        <v>356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30">
        <v>598</v>
      </c>
      <c r="Q119" s="13"/>
      <c r="S119" s="30">
        <v>1230</v>
      </c>
      <c r="U119" s="13"/>
      <c r="V119" s="88"/>
    </row>
    <row r="120" spans="1:21" ht="12.75" customHeight="1" thickBot="1">
      <c r="A120" s="106"/>
      <c r="B120" s="90"/>
      <c r="D120" s="4"/>
      <c r="E120" s="95"/>
      <c r="F120" s="7"/>
      <c r="G120" s="23">
        <f aca="true" t="shared" si="56" ref="G120:O120">(G119/$O119)</f>
        <v>0.40468227424749165</v>
      </c>
      <c r="H120" s="17">
        <f t="shared" si="56"/>
        <v>0.5953177257525084</v>
      </c>
      <c r="I120" s="64">
        <f t="shared" si="56"/>
        <v>0</v>
      </c>
      <c r="J120" s="64">
        <f t="shared" si="56"/>
        <v>0</v>
      </c>
      <c r="K120" s="64">
        <f t="shared" si="56"/>
        <v>0</v>
      </c>
      <c r="L120" s="64">
        <f t="shared" si="56"/>
        <v>0</v>
      </c>
      <c r="M120" s="64">
        <f t="shared" si="56"/>
        <v>0</v>
      </c>
      <c r="N120" s="64">
        <f t="shared" si="56"/>
        <v>0</v>
      </c>
      <c r="O120" s="25">
        <f t="shared" si="56"/>
        <v>1</v>
      </c>
      <c r="P120" s="7"/>
      <c r="Q120" s="13"/>
      <c r="R120" s="7"/>
      <c r="S120" s="77">
        <f>(O119/S119)</f>
        <v>0.4861788617886179</v>
      </c>
      <c r="T120" s="7"/>
      <c r="U120" s="13"/>
    </row>
    <row r="121" spans="1:22" ht="12.75" customHeight="1" thickBot="1">
      <c r="A121" s="106"/>
      <c r="B121" s="90" t="s">
        <v>58</v>
      </c>
      <c r="D121" s="4"/>
      <c r="E121" s="95" t="str">
        <f>IF(MAX(G121:L121)=G121,"PAN",IF(MAX(G121:L121)=H121,"PRI",IF(MAX(G121:L121)=I121,"PRD",IF(MAX(G121:L121)=J121,"PT",IF(MAX(G121:L121)=K121,"PVEM",IF(MAX(G121:L121)=L121,"CONVERGENCIA"))))))</f>
        <v>PAN</v>
      </c>
      <c r="G121" s="26">
        <v>1854</v>
      </c>
      <c r="H121" s="39">
        <v>1719</v>
      </c>
      <c r="I121" s="28">
        <v>59</v>
      </c>
      <c r="J121" s="63">
        <v>0</v>
      </c>
      <c r="K121" s="63">
        <v>0</v>
      </c>
      <c r="L121" s="63">
        <v>0</v>
      </c>
      <c r="M121" s="63">
        <v>0</v>
      </c>
      <c r="N121" s="28">
        <v>116</v>
      </c>
      <c r="O121" s="30">
        <v>3748</v>
      </c>
      <c r="Q121" s="13"/>
      <c r="S121" s="30">
        <v>6566</v>
      </c>
      <c r="U121" s="13"/>
      <c r="V121" s="88"/>
    </row>
    <row r="122" spans="1:21" ht="12.75" customHeight="1" thickBot="1">
      <c r="A122" s="106"/>
      <c r="B122" s="90"/>
      <c r="D122" s="4"/>
      <c r="E122" s="95"/>
      <c r="F122" s="7"/>
      <c r="G122" s="17">
        <f aca="true" t="shared" si="57" ref="G122:O122">(G121/$O121)</f>
        <v>0.49466382070437565</v>
      </c>
      <c r="H122" s="42">
        <f t="shared" si="57"/>
        <v>0.4586446104589114</v>
      </c>
      <c r="I122" s="24">
        <f t="shared" si="57"/>
        <v>0.01574172892209178</v>
      </c>
      <c r="J122" s="64">
        <f t="shared" si="57"/>
        <v>0</v>
      </c>
      <c r="K122" s="64">
        <f t="shared" si="57"/>
        <v>0</v>
      </c>
      <c r="L122" s="64">
        <f t="shared" si="57"/>
        <v>0</v>
      </c>
      <c r="M122" s="64">
        <f t="shared" si="57"/>
        <v>0</v>
      </c>
      <c r="N122" s="24">
        <f t="shared" si="57"/>
        <v>0.030949839914621132</v>
      </c>
      <c r="O122" s="25">
        <f t="shared" si="57"/>
        <v>1</v>
      </c>
      <c r="P122" s="7"/>
      <c r="Q122" s="13"/>
      <c r="R122" s="7"/>
      <c r="S122" s="77">
        <f>(O121/S121)</f>
        <v>0.5708193725251295</v>
      </c>
      <c r="T122" s="7"/>
      <c r="U122" s="13"/>
    </row>
    <row r="123" spans="1:22" ht="12.75" customHeight="1" thickBot="1">
      <c r="A123" s="106"/>
      <c r="B123" s="90" t="s">
        <v>59</v>
      </c>
      <c r="D123" s="4"/>
      <c r="E123" s="95" t="str">
        <f>IF(MAX(G123:L123)=G123,"PAN",IF(MAX(G123:L123)=H123,"PRI",IF(MAX(G123:L123)=I123,"PRD",IF(MAX(G123:L123)=J123,"PT",IF(MAX(G123:L123)=K123,"PVEM",IF(MAX(G123:L123)=L123,"CONVERGENCIA"))))))</f>
        <v>PRI</v>
      </c>
      <c r="G123" s="27">
        <v>591</v>
      </c>
      <c r="H123" s="26">
        <v>888</v>
      </c>
      <c r="I123" s="28">
        <v>37</v>
      </c>
      <c r="J123" s="63">
        <v>0</v>
      </c>
      <c r="K123" s="63">
        <v>10</v>
      </c>
      <c r="L123" s="63">
        <v>0</v>
      </c>
      <c r="M123" s="63">
        <v>0</v>
      </c>
      <c r="N123" s="28">
        <v>44</v>
      </c>
      <c r="O123" s="30">
        <v>1570</v>
      </c>
      <c r="Q123" s="13"/>
      <c r="S123" s="30">
        <v>2723</v>
      </c>
      <c r="U123" s="13"/>
      <c r="V123" s="88"/>
    </row>
    <row r="124" spans="1:21" ht="12.75" customHeight="1" thickBot="1">
      <c r="A124" s="106"/>
      <c r="B124" s="90"/>
      <c r="D124" s="4"/>
      <c r="E124" s="95"/>
      <c r="F124" s="7"/>
      <c r="G124" s="23">
        <f aca="true" t="shared" si="58" ref="G124:O124">(G123/$O123)</f>
        <v>0.3764331210191083</v>
      </c>
      <c r="H124" s="17">
        <f t="shared" si="58"/>
        <v>0.5656050955414013</v>
      </c>
      <c r="I124" s="24">
        <f t="shared" si="58"/>
        <v>0.02356687898089172</v>
      </c>
      <c r="J124" s="64">
        <f t="shared" si="58"/>
        <v>0</v>
      </c>
      <c r="K124" s="24">
        <f t="shared" si="58"/>
        <v>0.006369426751592357</v>
      </c>
      <c r="L124" s="64">
        <f t="shared" si="58"/>
        <v>0</v>
      </c>
      <c r="M124" s="64">
        <f t="shared" si="58"/>
        <v>0</v>
      </c>
      <c r="N124" s="24">
        <f t="shared" si="58"/>
        <v>0.02802547770700637</v>
      </c>
      <c r="O124" s="25">
        <f t="shared" si="58"/>
        <v>1</v>
      </c>
      <c r="P124" s="7"/>
      <c r="Q124" s="13"/>
      <c r="R124" s="7"/>
      <c r="S124" s="77">
        <f>(O123/S123)</f>
        <v>0.5765699596033786</v>
      </c>
      <c r="T124" s="7"/>
      <c r="U124" s="13"/>
    </row>
    <row r="125" spans="1:22" ht="12.75" customHeight="1" thickBot="1">
      <c r="A125" s="106"/>
      <c r="B125" s="90" t="s">
        <v>60</v>
      </c>
      <c r="D125" s="4"/>
      <c r="E125" s="95" t="str">
        <f>IF(MAX(G125:L125)=G125,"PAN",IF(MAX(G125:L125)=H125,"PRI",IF(MAX(G125:L125)=I125,"PRD",IF(MAX(G125:L125)=J125,"PT",IF(MAX(G125:L125)=K125,"PVEM",IF(MAX(G125:L125)=L125,"CONVERGENCIA"))))))</f>
        <v>PRI</v>
      </c>
      <c r="G125" s="27">
        <v>976</v>
      </c>
      <c r="H125" s="26">
        <v>1698</v>
      </c>
      <c r="I125" s="28">
        <v>1359</v>
      </c>
      <c r="J125" s="63">
        <v>535</v>
      </c>
      <c r="K125" s="63">
        <v>0</v>
      </c>
      <c r="L125" s="63">
        <v>0</v>
      </c>
      <c r="M125" s="63">
        <v>0</v>
      </c>
      <c r="N125" s="28">
        <v>174</v>
      </c>
      <c r="O125" s="30">
        <v>4742</v>
      </c>
      <c r="Q125" s="13"/>
      <c r="S125" s="30">
        <v>7794</v>
      </c>
      <c r="U125" s="13"/>
      <c r="V125" s="88"/>
    </row>
    <row r="126" spans="1:21" ht="12.75" customHeight="1" thickBot="1">
      <c r="A126" s="106"/>
      <c r="B126" s="90"/>
      <c r="D126" s="4"/>
      <c r="E126" s="95"/>
      <c r="F126" s="7"/>
      <c r="G126" s="23">
        <f aca="true" t="shared" si="59" ref="G126:O126">(G125/$O125)</f>
        <v>0.20582032897511598</v>
      </c>
      <c r="H126" s="17">
        <f t="shared" si="59"/>
        <v>0.35807676086039647</v>
      </c>
      <c r="I126" s="24">
        <f t="shared" si="59"/>
        <v>0.2865879375790806</v>
      </c>
      <c r="J126" s="23">
        <f t="shared" si="59"/>
        <v>0.11282159426402362</v>
      </c>
      <c r="K126" s="64">
        <f t="shared" si="59"/>
        <v>0</v>
      </c>
      <c r="L126" s="64">
        <f t="shared" si="59"/>
        <v>0</v>
      </c>
      <c r="M126" s="64">
        <f t="shared" si="59"/>
        <v>0</v>
      </c>
      <c r="N126" s="24">
        <f t="shared" si="59"/>
        <v>0.036693378321383384</v>
      </c>
      <c r="O126" s="25">
        <f t="shared" si="59"/>
        <v>1</v>
      </c>
      <c r="P126" s="7"/>
      <c r="Q126" s="13"/>
      <c r="R126" s="7"/>
      <c r="S126" s="77">
        <f>(O125/S125)</f>
        <v>0.6084167308185784</v>
      </c>
      <c r="T126" s="7"/>
      <c r="U126" s="13"/>
    </row>
    <row r="127" spans="1:22" ht="12.75" customHeight="1" thickBot="1">
      <c r="A127" s="106"/>
      <c r="B127" s="90" t="s">
        <v>61</v>
      </c>
      <c r="D127" s="4"/>
      <c r="E127" s="95" t="str">
        <f>IF(MAX(G127:L127)=G127,"PAN",IF(MAX(G127:L127)=H127,"PRI",IF(MAX(G127:L127)=I127,"PRD",IF(MAX(G127:L127)=J127,"PT",IF(MAX(G127:L127)=K127,"PVEM",IF(MAX(G127:L127)=L127,"CONVERGENCIA"))))))</f>
        <v>PRI</v>
      </c>
      <c r="G127" s="27">
        <v>133</v>
      </c>
      <c r="H127" s="26">
        <v>795</v>
      </c>
      <c r="I127" s="63">
        <v>0</v>
      </c>
      <c r="J127" s="63">
        <v>0</v>
      </c>
      <c r="K127" s="63">
        <v>0</v>
      </c>
      <c r="L127" s="63">
        <v>536</v>
      </c>
      <c r="M127" s="63">
        <v>0</v>
      </c>
      <c r="N127" s="28">
        <v>29</v>
      </c>
      <c r="O127" s="30">
        <v>1493</v>
      </c>
      <c r="Q127" s="13"/>
      <c r="S127" s="30">
        <v>2306</v>
      </c>
      <c r="U127" s="13"/>
      <c r="V127" s="88"/>
    </row>
    <row r="128" spans="1:21" ht="12.75" customHeight="1" thickBot="1">
      <c r="A128" s="106"/>
      <c r="B128" s="90"/>
      <c r="D128" s="4"/>
      <c r="E128" s="95"/>
      <c r="F128" s="7"/>
      <c r="G128" s="23">
        <f aca="true" t="shared" si="60" ref="G128:O128">(G127/$O127)</f>
        <v>0.08908238446081715</v>
      </c>
      <c r="H128" s="17">
        <f t="shared" si="60"/>
        <v>0.5324849296718017</v>
      </c>
      <c r="I128" s="64">
        <f t="shared" si="60"/>
        <v>0</v>
      </c>
      <c r="J128" s="64">
        <f t="shared" si="60"/>
        <v>0</v>
      </c>
      <c r="K128" s="64">
        <f t="shared" si="60"/>
        <v>0</v>
      </c>
      <c r="L128" s="23">
        <f t="shared" si="60"/>
        <v>0.35900870730073675</v>
      </c>
      <c r="M128" s="64">
        <f t="shared" si="60"/>
        <v>0</v>
      </c>
      <c r="N128" s="24">
        <f t="shared" si="60"/>
        <v>0.01942397856664434</v>
      </c>
      <c r="O128" s="25">
        <f t="shared" si="60"/>
        <v>1</v>
      </c>
      <c r="P128" s="7"/>
      <c r="Q128" s="13"/>
      <c r="R128" s="7"/>
      <c r="S128" s="77">
        <f>(O127/S127)</f>
        <v>0.647441457068517</v>
      </c>
      <c r="T128" s="7"/>
      <c r="U128" s="13"/>
    </row>
    <row r="129" spans="1:22" ht="12.75" customHeight="1" thickBot="1">
      <c r="A129" s="106"/>
      <c r="B129" s="90" t="s">
        <v>62</v>
      </c>
      <c r="D129" s="4"/>
      <c r="E129" s="95" t="str">
        <f>IF(MAX(G129:L129)=G129,"PAN",IF(MAX(G129:L129)=H129,"PRI",IF(MAX(G129:L129)=I129,"PRD",IF(MAX(G129:L129)=J129,"PT",IF(MAX(G129:L129)=K129,"PVEM",IF(MAX(G129:L129)=L129,"CONVERGENCIA"))))))</f>
        <v>PAN</v>
      </c>
      <c r="G129" s="26">
        <v>1848</v>
      </c>
      <c r="H129" s="39">
        <v>1369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28">
        <v>148</v>
      </c>
      <c r="O129" s="30">
        <v>3365</v>
      </c>
      <c r="Q129" s="13"/>
      <c r="S129" s="30">
        <v>6616</v>
      </c>
      <c r="U129" s="13"/>
      <c r="V129" s="88"/>
    </row>
    <row r="130" spans="1:21" ht="12.75" customHeight="1" thickBot="1">
      <c r="A130" s="106"/>
      <c r="B130" s="90"/>
      <c r="D130" s="4"/>
      <c r="E130" s="95"/>
      <c r="F130" s="7"/>
      <c r="G130" s="17">
        <f aca="true" t="shared" si="61" ref="G130:O130">(G129/$O129)</f>
        <v>0.549182763744428</v>
      </c>
      <c r="H130" s="42">
        <f t="shared" si="61"/>
        <v>0.40683506686478454</v>
      </c>
      <c r="I130" s="64">
        <f t="shared" si="61"/>
        <v>0</v>
      </c>
      <c r="J130" s="64">
        <f t="shared" si="61"/>
        <v>0</v>
      </c>
      <c r="K130" s="64">
        <f t="shared" si="61"/>
        <v>0</v>
      </c>
      <c r="L130" s="64">
        <f t="shared" si="61"/>
        <v>0</v>
      </c>
      <c r="M130" s="64">
        <f t="shared" si="61"/>
        <v>0</v>
      </c>
      <c r="N130" s="24">
        <f t="shared" si="61"/>
        <v>0.04398216939078752</v>
      </c>
      <c r="O130" s="25">
        <f t="shared" si="61"/>
        <v>1</v>
      </c>
      <c r="P130" s="7"/>
      <c r="Q130" s="13"/>
      <c r="R130" s="7"/>
      <c r="S130" s="77">
        <f>(O129/S129)</f>
        <v>0.5086154776299879</v>
      </c>
      <c r="T130" s="7"/>
      <c r="U130" s="13"/>
    </row>
    <row r="131" spans="1:22" ht="12.75" customHeight="1" thickBot="1">
      <c r="A131" s="106"/>
      <c r="B131" s="90" t="s">
        <v>63</v>
      </c>
      <c r="D131" s="4"/>
      <c r="E131" s="95" t="str">
        <f>IF(MAX(G131:L131)=G131,"PAN",IF(MAX(G131:L131)=H131,"PRI",IF(MAX(G131:L131)=I131,"PRD",IF(MAX(G131:L131)=J131,"PT",IF(MAX(G131:L131)=K131,"PVEM",IF(MAX(G131:L131)=L131,"CONVERGENCIA"))))))</f>
        <v>PRI</v>
      </c>
      <c r="G131" s="27">
        <v>230</v>
      </c>
      <c r="H131" s="26">
        <v>330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28">
        <v>11</v>
      </c>
      <c r="O131" s="30">
        <v>571</v>
      </c>
      <c r="Q131" s="13"/>
      <c r="S131" s="30">
        <v>901</v>
      </c>
      <c r="U131" s="13"/>
      <c r="V131" s="88"/>
    </row>
    <row r="132" spans="1:21" ht="12.75" customHeight="1" thickBot="1">
      <c r="A132" s="106"/>
      <c r="B132" s="90"/>
      <c r="D132" s="4"/>
      <c r="E132" s="95"/>
      <c r="F132" s="7"/>
      <c r="G132" s="23">
        <f aca="true" t="shared" si="62" ref="G132:O132">(G131/$O131)</f>
        <v>0.4028021015761821</v>
      </c>
      <c r="H132" s="17">
        <f t="shared" si="62"/>
        <v>0.5779334500875657</v>
      </c>
      <c r="I132" s="64">
        <f t="shared" si="62"/>
        <v>0</v>
      </c>
      <c r="J132" s="64">
        <f t="shared" si="62"/>
        <v>0</v>
      </c>
      <c r="K132" s="64">
        <f t="shared" si="62"/>
        <v>0</v>
      </c>
      <c r="L132" s="64">
        <f t="shared" si="62"/>
        <v>0</v>
      </c>
      <c r="M132" s="64">
        <f t="shared" si="62"/>
        <v>0</v>
      </c>
      <c r="N132" s="24">
        <f t="shared" si="62"/>
        <v>0.01926444833625219</v>
      </c>
      <c r="O132" s="25">
        <f t="shared" si="62"/>
        <v>1</v>
      </c>
      <c r="P132" s="7"/>
      <c r="Q132" s="13"/>
      <c r="R132" s="7"/>
      <c r="S132" s="77">
        <f>(O131/S131)</f>
        <v>0.6337402885682575</v>
      </c>
      <c r="T132" s="7"/>
      <c r="U132" s="13"/>
    </row>
    <row r="133" spans="4:22" ht="12.75" customHeight="1">
      <c r="D133" s="5"/>
      <c r="E133" s="7"/>
      <c r="F133" s="7"/>
      <c r="G133" s="31">
        <f aca="true" t="shared" si="63" ref="G133:O133">G131+G129+G127+G125+G123+G121+G119+G117+G115+G113+G111+G109</f>
        <v>11810</v>
      </c>
      <c r="H133" s="31">
        <f t="shared" si="63"/>
        <v>16078</v>
      </c>
      <c r="I133" s="32">
        <f t="shared" si="63"/>
        <v>2291</v>
      </c>
      <c r="J133" s="32">
        <f t="shared" si="63"/>
        <v>536</v>
      </c>
      <c r="K133" s="32">
        <f t="shared" si="63"/>
        <v>550</v>
      </c>
      <c r="L133" s="33">
        <f t="shared" si="63"/>
        <v>4344</v>
      </c>
      <c r="M133" s="33">
        <f t="shared" si="63"/>
        <v>1</v>
      </c>
      <c r="N133" s="32">
        <f t="shared" si="63"/>
        <v>1151</v>
      </c>
      <c r="O133" s="34">
        <f t="shared" si="63"/>
        <v>36761</v>
      </c>
      <c r="P133" s="2"/>
      <c r="Q133" s="75"/>
      <c r="R133" s="2"/>
      <c r="S133" s="34">
        <v>70646</v>
      </c>
      <c r="T133" s="2"/>
      <c r="U133" s="75"/>
      <c r="V133" s="88"/>
    </row>
    <row r="134" spans="4:21" ht="12.75" customHeight="1">
      <c r="D134" s="4"/>
      <c r="E134" s="7"/>
      <c r="F134" s="7"/>
      <c r="G134" s="35">
        <f aca="true" t="shared" si="64" ref="G134:O134">(G133/$O133)</f>
        <v>0.32126438344985175</v>
      </c>
      <c r="H134" s="36">
        <f t="shared" si="64"/>
        <v>0.4373656864611953</v>
      </c>
      <c r="I134" s="36">
        <f t="shared" si="64"/>
        <v>0.06232148200538614</v>
      </c>
      <c r="J134" s="36">
        <f t="shared" si="64"/>
        <v>0.014580669731508936</v>
      </c>
      <c r="K134" s="36">
        <f t="shared" si="64"/>
        <v>0.014961508120018499</v>
      </c>
      <c r="L134" s="36">
        <f t="shared" si="64"/>
        <v>0.11816871140610974</v>
      </c>
      <c r="M134" s="36">
        <f t="shared" si="64"/>
        <v>2.7202742036397268E-05</v>
      </c>
      <c r="N134" s="36">
        <f t="shared" si="64"/>
        <v>0.03131035608389326</v>
      </c>
      <c r="O134" s="37">
        <f t="shared" si="64"/>
        <v>1</v>
      </c>
      <c r="P134" s="2"/>
      <c r="Q134" s="13"/>
      <c r="R134" s="2"/>
      <c r="S134" s="76">
        <f>(O133/S133)</f>
        <v>0.5203550094839057</v>
      </c>
      <c r="T134" s="2"/>
      <c r="U134" s="13"/>
    </row>
    <row r="135" spans="1:21" ht="12.75" customHeight="1">
      <c r="A135" s="8"/>
      <c r="B135" s="11"/>
      <c r="D135" s="4"/>
      <c r="E135" s="7"/>
      <c r="F135" s="7"/>
      <c r="G135" s="51"/>
      <c r="H135" s="52"/>
      <c r="I135" s="52"/>
      <c r="J135" s="52"/>
      <c r="K135" s="52"/>
      <c r="L135" s="52"/>
      <c r="M135" s="52"/>
      <c r="N135" s="52"/>
      <c r="O135" s="53"/>
      <c r="P135" s="7"/>
      <c r="Q135" s="13"/>
      <c r="R135" s="7"/>
      <c r="S135" s="53"/>
      <c r="T135" s="7"/>
      <c r="U135" s="13"/>
    </row>
    <row r="136" spans="1:22" ht="12.75" customHeight="1" thickBot="1">
      <c r="A136" s="106" t="s">
        <v>225</v>
      </c>
      <c r="B136" s="91" t="s">
        <v>64</v>
      </c>
      <c r="D136" s="4"/>
      <c r="E136" s="95" t="str">
        <f>IF(MAX(G136:L136)=G136,"PAN",IF(MAX(G136:L136)=H136,"PRI",IF(MAX(G136:L136)=I136,"PRD",IF(MAX(G136:L136)=J136,"PT",IF(MAX(G136:L136)=K136,"PVEM",IF(MAX(G136:L136)=L136,"CONVERGENCIA"))))))</f>
        <v>PRI</v>
      </c>
      <c r="G136" s="27">
        <v>2426</v>
      </c>
      <c r="H136" s="26">
        <v>4677</v>
      </c>
      <c r="I136" s="20">
        <v>3014</v>
      </c>
      <c r="J136" s="20">
        <v>2</v>
      </c>
      <c r="K136" s="63">
        <v>72</v>
      </c>
      <c r="L136" s="63">
        <v>0</v>
      </c>
      <c r="M136" s="63">
        <v>1</v>
      </c>
      <c r="N136" s="20">
        <v>420</v>
      </c>
      <c r="O136" s="22">
        <v>10612</v>
      </c>
      <c r="Q136" s="13"/>
      <c r="S136" s="22">
        <v>23862</v>
      </c>
      <c r="U136" s="13"/>
      <c r="V136" s="88"/>
    </row>
    <row r="137" spans="1:21" ht="12.75" customHeight="1" thickBot="1">
      <c r="A137" s="106"/>
      <c r="B137" s="90"/>
      <c r="D137" s="4"/>
      <c r="E137" s="95"/>
      <c r="F137" s="7"/>
      <c r="G137" s="23">
        <f aca="true" t="shared" si="65" ref="G137:O137">(G136/$O136)</f>
        <v>0.22860912174896345</v>
      </c>
      <c r="H137" s="17">
        <f t="shared" si="65"/>
        <v>0.4407274783264229</v>
      </c>
      <c r="I137" s="24">
        <f t="shared" si="65"/>
        <v>0.2840180927252167</v>
      </c>
      <c r="J137" s="24">
        <f t="shared" si="65"/>
        <v>0.00018846588767433095</v>
      </c>
      <c r="K137" s="24">
        <f t="shared" si="65"/>
        <v>0.006784771956275914</v>
      </c>
      <c r="L137" s="64">
        <f t="shared" si="65"/>
        <v>0</v>
      </c>
      <c r="M137" s="24">
        <f t="shared" si="65"/>
        <v>9.423294383716548E-05</v>
      </c>
      <c r="N137" s="24">
        <f t="shared" si="65"/>
        <v>0.0395778364116095</v>
      </c>
      <c r="O137" s="25">
        <f t="shared" si="65"/>
        <v>1</v>
      </c>
      <c r="P137" s="7"/>
      <c r="Q137" s="13"/>
      <c r="R137" s="7"/>
      <c r="S137" s="77">
        <f>(O136/S136)</f>
        <v>0.4447238286815858</v>
      </c>
      <c r="T137" s="7"/>
      <c r="U137" s="13"/>
    </row>
    <row r="138" spans="1:22" ht="12.75" customHeight="1" thickBot="1">
      <c r="A138" s="106"/>
      <c r="B138" s="90" t="s">
        <v>65</v>
      </c>
      <c r="D138" s="4"/>
      <c r="E138" s="95" t="str">
        <f>IF(MAX(G138:L138)=G138,"PAN",IF(MAX(G138:L138)=H138,"PRI",IF(MAX(G138:L138)=I138,"PRD",IF(MAX(G138:L138)=J138,"PT",IF(MAX(G138:L138)=K138,"PVEM",IF(MAX(G138:L138)=L138,"CONVERGENCIA"))))))</f>
        <v>PRD</v>
      </c>
      <c r="G138" s="63">
        <v>4</v>
      </c>
      <c r="H138" s="63">
        <v>346</v>
      </c>
      <c r="I138" s="26">
        <v>378</v>
      </c>
      <c r="J138" s="63">
        <v>0</v>
      </c>
      <c r="K138" s="63">
        <v>0</v>
      </c>
      <c r="L138" s="28">
        <v>290</v>
      </c>
      <c r="M138" s="63">
        <v>0</v>
      </c>
      <c r="N138" s="28">
        <v>46</v>
      </c>
      <c r="O138" s="30">
        <v>1064</v>
      </c>
      <c r="Q138" s="13"/>
      <c r="S138" s="30">
        <v>1758</v>
      </c>
      <c r="U138" s="13"/>
      <c r="V138" s="88"/>
    </row>
    <row r="139" spans="1:21" ht="12.75" customHeight="1" thickBot="1">
      <c r="A139" s="106"/>
      <c r="B139" s="90"/>
      <c r="D139" s="4"/>
      <c r="E139" s="95"/>
      <c r="F139" s="7"/>
      <c r="G139" s="24">
        <f aca="true" t="shared" si="66" ref="G139:O139">(G138/$O138)</f>
        <v>0.0037593984962406013</v>
      </c>
      <c r="H139" s="24">
        <f t="shared" si="66"/>
        <v>0.325187969924812</v>
      </c>
      <c r="I139" s="17">
        <f t="shared" si="66"/>
        <v>0.35526315789473684</v>
      </c>
      <c r="J139" s="64">
        <f t="shared" si="66"/>
        <v>0</v>
      </c>
      <c r="K139" s="64">
        <f t="shared" si="66"/>
        <v>0</v>
      </c>
      <c r="L139" s="24">
        <f t="shared" si="66"/>
        <v>0.2725563909774436</v>
      </c>
      <c r="M139" s="64">
        <f t="shared" si="66"/>
        <v>0</v>
      </c>
      <c r="N139" s="24">
        <f t="shared" si="66"/>
        <v>0.043233082706766915</v>
      </c>
      <c r="O139" s="25">
        <f t="shared" si="66"/>
        <v>1</v>
      </c>
      <c r="P139" s="7"/>
      <c r="Q139" s="13"/>
      <c r="R139" s="7"/>
      <c r="S139" s="77">
        <f>(O138/S138)</f>
        <v>0.6052332195676906</v>
      </c>
      <c r="T139" s="7"/>
      <c r="U139" s="13"/>
    </row>
    <row r="140" spans="1:22" ht="12.75" customHeight="1" thickBot="1">
      <c r="A140" s="106"/>
      <c r="B140" s="90" t="s">
        <v>66</v>
      </c>
      <c r="D140" s="4"/>
      <c r="E140" s="95" t="str">
        <f>IF(MAX(G140:L140)=G140,"PAN",IF(MAX(G140:L140)=H140,"PRI",IF(MAX(G140:L140)=I140,"PRD",IF(MAX(G140:L140)=J140,"PT",IF(MAX(G140:L140)=K140,"PVEM",IF(MAX(G140:L140)=L140,"CONVERGENCIA"))))))</f>
        <v>PAN</v>
      </c>
      <c r="G140" s="26">
        <v>310</v>
      </c>
      <c r="H140" s="39">
        <v>293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41</v>
      </c>
      <c r="O140" s="30">
        <v>644</v>
      </c>
      <c r="Q140" s="13"/>
      <c r="S140" s="30">
        <v>1039</v>
      </c>
      <c r="U140" s="13"/>
      <c r="V140" s="88"/>
    </row>
    <row r="141" spans="1:21" ht="12.75" customHeight="1" thickBot="1">
      <c r="A141" s="106"/>
      <c r="B141" s="90"/>
      <c r="D141" s="4"/>
      <c r="E141" s="95"/>
      <c r="F141" s="7"/>
      <c r="G141" s="17">
        <f aca="true" t="shared" si="67" ref="G141:O141">(G140/$O140)</f>
        <v>0.4813664596273292</v>
      </c>
      <c r="H141" s="42">
        <f t="shared" si="67"/>
        <v>0.4549689440993789</v>
      </c>
      <c r="I141" s="64">
        <f t="shared" si="67"/>
        <v>0</v>
      </c>
      <c r="J141" s="64">
        <f t="shared" si="67"/>
        <v>0</v>
      </c>
      <c r="K141" s="64">
        <f t="shared" si="67"/>
        <v>0</v>
      </c>
      <c r="L141" s="64">
        <f t="shared" si="67"/>
        <v>0</v>
      </c>
      <c r="M141" s="64">
        <f t="shared" si="67"/>
        <v>0</v>
      </c>
      <c r="N141" s="42">
        <f t="shared" si="67"/>
        <v>0.06366459627329192</v>
      </c>
      <c r="O141" s="25">
        <f t="shared" si="67"/>
        <v>1</v>
      </c>
      <c r="P141" s="7"/>
      <c r="Q141" s="13"/>
      <c r="R141" s="7"/>
      <c r="S141" s="77">
        <f>(O140/S140)</f>
        <v>0.6198267564966313</v>
      </c>
      <c r="T141" s="7"/>
      <c r="U141" s="13"/>
    </row>
    <row r="142" spans="1:22" ht="12.75" customHeight="1" thickBot="1">
      <c r="A142" s="106"/>
      <c r="B142" s="90" t="s">
        <v>67</v>
      </c>
      <c r="D142" s="4"/>
      <c r="E142" s="95" t="str">
        <f>IF(MAX(G142:L142)=G142,"PAN",IF(MAX(G142:L142)=H142,"PRI",IF(MAX(G142:L142)=I142,"PRD",IF(MAX(G142:L142)=J142,"PT",IF(MAX(G142:L142)=K142,"PVEM",IF(MAX(G142:L142)=L142,"CONVERGENCIA"))))))</f>
        <v>PRI</v>
      </c>
      <c r="G142" s="27">
        <v>107</v>
      </c>
      <c r="H142" s="26">
        <v>1082</v>
      </c>
      <c r="I142" s="28">
        <v>865</v>
      </c>
      <c r="J142" s="63">
        <v>241</v>
      </c>
      <c r="K142" s="63">
        <v>0</v>
      </c>
      <c r="L142" s="63">
        <v>0</v>
      </c>
      <c r="M142" s="63">
        <v>0</v>
      </c>
      <c r="N142" s="28">
        <v>41</v>
      </c>
      <c r="O142" s="30">
        <v>2336</v>
      </c>
      <c r="Q142" s="13"/>
      <c r="S142" s="30">
        <v>3464</v>
      </c>
      <c r="U142" s="13"/>
      <c r="V142" s="88"/>
    </row>
    <row r="143" spans="1:21" ht="12.75" customHeight="1" thickBot="1">
      <c r="A143" s="106"/>
      <c r="B143" s="90"/>
      <c r="D143" s="4"/>
      <c r="E143" s="95"/>
      <c r="F143" s="7"/>
      <c r="G143" s="23">
        <f aca="true" t="shared" si="68" ref="G143:O143">(G142/$O142)</f>
        <v>0.04580479452054795</v>
      </c>
      <c r="H143" s="17">
        <f t="shared" si="68"/>
        <v>0.4631849315068493</v>
      </c>
      <c r="I143" s="24">
        <f t="shared" si="68"/>
        <v>0.370291095890411</v>
      </c>
      <c r="J143" s="24">
        <f t="shared" si="68"/>
        <v>0.10316780821917808</v>
      </c>
      <c r="K143" s="64">
        <f t="shared" si="68"/>
        <v>0</v>
      </c>
      <c r="L143" s="64">
        <f t="shared" si="68"/>
        <v>0</v>
      </c>
      <c r="M143" s="64">
        <f t="shared" si="68"/>
        <v>0</v>
      </c>
      <c r="N143" s="24">
        <f t="shared" si="68"/>
        <v>0.0175513698630137</v>
      </c>
      <c r="O143" s="57">
        <f t="shared" si="68"/>
        <v>1</v>
      </c>
      <c r="P143" s="7"/>
      <c r="Q143" s="13"/>
      <c r="R143" s="7"/>
      <c r="S143" s="77">
        <f>(O142/S142)</f>
        <v>0.674364896073903</v>
      </c>
      <c r="T143" s="7"/>
      <c r="U143" s="13"/>
    </row>
    <row r="144" spans="1:22" ht="12.75" customHeight="1" thickBot="1">
      <c r="A144" s="106"/>
      <c r="B144" s="90" t="s">
        <v>68</v>
      </c>
      <c r="D144" s="4"/>
      <c r="E144" s="95" t="str">
        <f>IF(MAX(G144:L144)=G144,"PAN",IF(MAX(G144:L144)=H144,"PRI",IF(MAX(G144:L144)=I144,"PRD",IF(MAX(G144:L144)=J144,"PT",IF(MAX(G144:L144)=K144,"PVEM",IF(MAX(G144:L144)=L144,"CONVERGENCIA"))))))</f>
        <v>PAN</v>
      </c>
      <c r="G144" s="26">
        <v>689</v>
      </c>
      <c r="H144" s="39">
        <v>416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28">
        <v>29</v>
      </c>
      <c r="O144" s="30">
        <v>1134</v>
      </c>
      <c r="Q144" s="13"/>
      <c r="S144" s="30">
        <v>1860</v>
      </c>
      <c r="U144" s="13"/>
      <c r="V144" s="88"/>
    </row>
    <row r="145" spans="1:21" ht="12.75" customHeight="1" thickBot="1">
      <c r="A145" s="106"/>
      <c r="B145" s="90"/>
      <c r="D145" s="4"/>
      <c r="E145" s="95"/>
      <c r="F145" s="7"/>
      <c r="G145" s="17">
        <f aca="true" t="shared" si="69" ref="G145:O145">(G144/$O144)</f>
        <v>0.607583774250441</v>
      </c>
      <c r="H145" s="42">
        <f t="shared" si="69"/>
        <v>0.36684303350970016</v>
      </c>
      <c r="I145" s="64">
        <f t="shared" si="69"/>
        <v>0</v>
      </c>
      <c r="J145" s="64">
        <f t="shared" si="69"/>
        <v>0</v>
      </c>
      <c r="K145" s="64">
        <f t="shared" si="69"/>
        <v>0</v>
      </c>
      <c r="L145" s="64">
        <f t="shared" si="69"/>
        <v>0</v>
      </c>
      <c r="M145" s="64">
        <f t="shared" si="69"/>
        <v>0</v>
      </c>
      <c r="N145" s="24">
        <f t="shared" si="69"/>
        <v>0.025573192239858905</v>
      </c>
      <c r="O145" s="25">
        <f t="shared" si="69"/>
        <v>1</v>
      </c>
      <c r="P145" s="7"/>
      <c r="Q145" s="13"/>
      <c r="R145" s="7"/>
      <c r="S145" s="77">
        <f>(O144/S144)</f>
        <v>0.6096774193548387</v>
      </c>
      <c r="T145" s="7"/>
      <c r="U145" s="13"/>
    </row>
    <row r="146" spans="1:22" ht="12.75" customHeight="1" thickBot="1">
      <c r="A146" s="106"/>
      <c r="B146" s="90" t="s">
        <v>69</v>
      </c>
      <c r="D146" s="4"/>
      <c r="E146" s="95" t="str">
        <f>IF(MAX(G146:L146)=G146,"PAN",IF(MAX(G146:L146)=H146,"PRI",IF(MAX(G146:L146)=I146,"PRD",IF(MAX(G146:L146)=J146,"PT",IF(MAX(G146:L146)=K146,"PVEM",IF(MAX(G146:L146)=L146,"CONVERGENCIA"))))))</f>
        <v>PRI</v>
      </c>
      <c r="G146" s="27">
        <v>1128</v>
      </c>
      <c r="H146" s="26">
        <v>1572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28">
        <v>72</v>
      </c>
      <c r="O146" s="30">
        <v>2772</v>
      </c>
      <c r="Q146" s="13"/>
      <c r="S146" s="30">
        <v>5058</v>
      </c>
      <c r="U146" s="13"/>
      <c r="V146" s="88"/>
    </row>
    <row r="147" spans="1:21" ht="12.75" customHeight="1" thickBot="1">
      <c r="A147" s="106"/>
      <c r="B147" s="90"/>
      <c r="D147" s="4"/>
      <c r="E147" s="95"/>
      <c r="F147" s="7"/>
      <c r="G147" s="23">
        <f aca="true" t="shared" si="70" ref="G147:O147">(G146/$O146)</f>
        <v>0.4069264069264069</v>
      </c>
      <c r="H147" s="17">
        <f t="shared" si="70"/>
        <v>0.5670995670995671</v>
      </c>
      <c r="I147" s="64">
        <f t="shared" si="70"/>
        <v>0</v>
      </c>
      <c r="J147" s="64">
        <f t="shared" si="70"/>
        <v>0</v>
      </c>
      <c r="K147" s="64">
        <f t="shared" si="70"/>
        <v>0</v>
      </c>
      <c r="L147" s="64">
        <f t="shared" si="70"/>
        <v>0</v>
      </c>
      <c r="M147" s="64">
        <f t="shared" si="70"/>
        <v>0</v>
      </c>
      <c r="N147" s="24">
        <f t="shared" si="70"/>
        <v>0.025974025974025976</v>
      </c>
      <c r="O147" s="25">
        <f t="shared" si="70"/>
        <v>1</v>
      </c>
      <c r="P147" s="7"/>
      <c r="Q147" s="13"/>
      <c r="R147" s="7"/>
      <c r="S147" s="77">
        <f>(O146/S146)</f>
        <v>0.5480427046263345</v>
      </c>
      <c r="T147" s="7"/>
      <c r="U147" s="13"/>
    </row>
    <row r="148" spans="1:22" ht="12.75" customHeight="1" thickBot="1">
      <c r="A148" s="106"/>
      <c r="B148" s="90" t="s">
        <v>70</v>
      </c>
      <c r="D148" s="4"/>
      <c r="E148" s="95" t="str">
        <f>IF(MAX(G148:L148)=G148,"PAN",IF(MAX(G148:L148)=H148,"PRI",IF(MAX(G148:L148)=I148,"PRD",IF(MAX(G148:L148)=J148,"PT",IF(MAX(G148:L148)=K148,"PVEM",IF(MAX(G148:L148)=L148,"CONVERGENCIA"))))))</f>
        <v>PRI</v>
      </c>
      <c r="G148" s="27">
        <v>635</v>
      </c>
      <c r="H148" s="26">
        <v>2150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28">
        <v>115</v>
      </c>
      <c r="O148" s="30">
        <v>2900</v>
      </c>
      <c r="Q148" s="13"/>
      <c r="S148" s="30">
        <v>5777</v>
      </c>
      <c r="U148" s="13"/>
      <c r="V148" s="88"/>
    </row>
    <row r="149" spans="1:21" ht="12.75" customHeight="1" thickBot="1">
      <c r="A149" s="106"/>
      <c r="B149" s="90"/>
      <c r="D149" s="4"/>
      <c r="E149" s="95"/>
      <c r="F149" s="7"/>
      <c r="G149" s="23">
        <f aca="true" t="shared" si="71" ref="G149:O149">(G148/$O148)</f>
        <v>0.2189655172413793</v>
      </c>
      <c r="H149" s="17">
        <f t="shared" si="71"/>
        <v>0.7413793103448276</v>
      </c>
      <c r="I149" s="64">
        <f t="shared" si="71"/>
        <v>0</v>
      </c>
      <c r="J149" s="64">
        <f t="shared" si="71"/>
        <v>0</v>
      </c>
      <c r="K149" s="64">
        <f t="shared" si="71"/>
        <v>0</v>
      </c>
      <c r="L149" s="64">
        <f t="shared" si="71"/>
        <v>0</v>
      </c>
      <c r="M149" s="64">
        <f t="shared" si="71"/>
        <v>0</v>
      </c>
      <c r="N149" s="24">
        <f t="shared" si="71"/>
        <v>0.039655172413793106</v>
      </c>
      <c r="O149" s="25">
        <f t="shared" si="71"/>
        <v>1</v>
      </c>
      <c r="P149" s="7"/>
      <c r="Q149" s="13"/>
      <c r="R149" s="7"/>
      <c r="S149" s="77">
        <f>(O148/S148)</f>
        <v>0.5019906525878484</v>
      </c>
      <c r="T149" s="7"/>
      <c r="U149" s="13"/>
    </row>
    <row r="150" spans="1:22" ht="12.75" customHeight="1" thickBot="1">
      <c r="A150" s="106"/>
      <c r="B150" s="90" t="s">
        <v>71</v>
      </c>
      <c r="D150" s="4"/>
      <c r="E150" s="95" t="str">
        <f>IF(MAX(G150:L150)=G150,"PAN",IF(MAX(G150:L150)=H150,"PRI",IF(MAX(G150:L150)=I150,"PRD",IF(MAX(G150:L150)=J150,"PT",IF(MAX(G150:L150)=K150,"PVEM",IF(MAX(G150:L150)=L150,"CONVERGENCIA"))))))</f>
        <v>PRD</v>
      </c>
      <c r="G150" s="63">
        <v>41</v>
      </c>
      <c r="H150" s="63">
        <v>977</v>
      </c>
      <c r="I150" s="26">
        <v>1046</v>
      </c>
      <c r="J150" s="63">
        <v>1</v>
      </c>
      <c r="K150" s="63">
        <v>0</v>
      </c>
      <c r="L150" s="63">
        <v>0</v>
      </c>
      <c r="M150" s="63">
        <v>0</v>
      </c>
      <c r="N150" s="28">
        <v>68</v>
      </c>
      <c r="O150" s="30">
        <v>2133</v>
      </c>
      <c r="Q150" s="13"/>
      <c r="S150" s="30">
        <v>3940</v>
      </c>
      <c r="U150" s="13"/>
      <c r="V150" s="88"/>
    </row>
    <row r="151" spans="1:21" ht="12.75" customHeight="1" thickBot="1">
      <c r="A151" s="106"/>
      <c r="B151" s="90"/>
      <c r="D151" s="4"/>
      <c r="E151" s="95"/>
      <c r="F151" s="7"/>
      <c r="G151" s="24">
        <f aca="true" t="shared" si="72" ref="G151:O151">(G150/$O150)</f>
        <v>0.01922175339896859</v>
      </c>
      <c r="H151" s="24">
        <f t="shared" si="72"/>
        <v>0.4580403187998125</v>
      </c>
      <c r="I151" s="17">
        <f t="shared" si="72"/>
        <v>0.4903891233005157</v>
      </c>
      <c r="J151" s="24">
        <f t="shared" si="72"/>
        <v>0.00046882325363338024</v>
      </c>
      <c r="K151" s="64">
        <f t="shared" si="72"/>
        <v>0</v>
      </c>
      <c r="L151" s="64">
        <f t="shared" si="72"/>
        <v>0</v>
      </c>
      <c r="M151" s="64">
        <f t="shared" si="72"/>
        <v>0</v>
      </c>
      <c r="N151" s="24">
        <f t="shared" si="72"/>
        <v>0.03187998124706985</v>
      </c>
      <c r="O151" s="25">
        <f t="shared" si="72"/>
        <v>1</v>
      </c>
      <c r="P151" s="7"/>
      <c r="Q151" s="13"/>
      <c r="R151" s="7"/>
      <c r="S151" s="77">
        <f>(O150/S150)</f>
        <v>0.5413705583756345</v>
      </c>
      <c r="T151" s="7"/>
      <c r="U151" s="13"/>
    </row>
    <row r="152" spans="1:22" ht="12.75" customHeight="1" thickBot="1">
      <c r="A152" s="106"/>
      <c r="B152" s="90" t="s">
        <v>72</v>
      </c>
      <c r="D152" s="4"/>
      <c r="E152" s="95" t="str">
        <f>IF(MAX(G152:L152)=G152,"PAN",IF(MAX(G152:L152)=H152,"PRI",IF(MAX(G152:L152)=I152,"PRD",IF(MAX(G152:L152)=J152,"PT",IF(MAX(G152:L152)=K152,"PVEM",IF(MAX(G152:L152)=L152,"CONVERGENCIA"))))))</f>
        <v>PRI</v>
      </c>
      <c r="G152" s="27">
        <v>75</v>
      </c>
      <c r="H152" s="26">
        <v>866</v>
      </c>
      <c r="I152" s="28">
        <v>683</v>
      </c>
      <c r="J152" s="63">
        <v>0</v>
      </c>
      <c r="K152" s="63">
        <v>0</v>
      </c>
      <c r="L152" s="63">
        <v>0</v>
      </c>
      <c r="M152" s="63">
        <v>0</v>
      </c>
      <c r="N152" s="28">
        <v>120</v>
      </c>
      <c r="O152" s="30">
        <v>1744</v>
      </c>
      <c r="Q152" s="13"/>
      <c r="S152" s="30">
        <v>2890</v>
      </c>
      <c r="U152" s="13"/>
      <c r="V152" s="88"/>
    </row>
    <row r="153" spans="1:21" ht="12.75" customHeight="1" thickBot="1">
      <c r="A153" s="106"/>
      <c r="B153" s="90"/>
      <c r="D153" s="4"/>
      <c r="E153" s="95"/>
      <c r="F153" s="7"/>
      <c r="G153" s="23">
        <f aca="true" t="shared" si="73" ref="G153:O153">(G152/$O152)</f>
        <v>0.0430045871559633</v>
      </c>
      <c r="H153" s="17">
        <f t="shared" si="73"/>
        <v>0.49655963302752293</v>
      </c>
      <c r="I153" s="24">
        <f t="shared" si="73"/>
        <v>0.3916284403669725</v>
      </c>
      <c r="J153" s="64">
        <f t="shared" si="73"/>
        <v>0</v>
      </c>
      <c r="K153" s="64">
        <f t="shared" si="73"/>
        <v>0</v>
      </c>
      <c r="L153" s="64">
        <f t="shared" si="73"/>
        <v>0</v>
      </c>
      <c r="M153" s="64">
        <f t="shared" si="73"/>
        <v>0</v>
      </c>
      <c r="N153" s="24">
        <f t="shared" si="73"/>
        <v>0.06880733944954129</v>
      </c>
      <c r="O153" s="25">
        <f t="shared" si="73"/>
        <v>1</v>
      </c>
      <c r="P153" s="7"/>
      <c r="Q153" s="13"/>
      <c r="R153" s="7"/>
      <c r="S153" s="77">
        <f>(O152/S152)</f>
        <v>0.6034602076124568</v>
      </c>
      <c r="T153" s="7"/>
      <c r="U153" s="13"/>
    </row>
    <row r="154" spans="1:22" ht="12.75" customHeight="1" thickBot="1">
      <c r="A154" s="106"/>
      <c r="B154" s="90" t="s">
        <v>73</v>
      </c>
      <c r="D154" s="4"/>
      <c r="E154" s="95" t="str">
        <f>IF(MAX(G154:L154)=G154,"PAN",IF(MAX(G154:L154)=H154,"PRI",IF(MAX(G154:L154)=I154,"PRD",IF(MAX(G154:L154)=J154,"PT",IF(MAX(G154:L154)=K154,"PVEM",IF(MAX(G154:L154)=L154,"CONVERGENCIA"))))))</f>
        <v>PRI</v>
      </c>
      <c r="G154" s="27">
        <v>108</v>
      </c>
      <c r="H154" s="26">
        <v>186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28">
        <v>12</v>
      </c>
      <c r="O154" s="30">
        <v>306</v>
      </c>
      <c r="Q154" s="13"/>
      <c r="S154" s="30">
        <v>471</v>
      </c>
      <c r="U154" s="13"/>
      <c r="V154" s="88"/>
    </row>
    <row r="155" spans="1:21" ht="12.75" customHeight="1" thickBot="1">
      <c r="A155" s="106"/>
      <c r="B155" s="90"/>
      <c r="D155" s="4"/>
      <c r="E155" s="95"/>
      <c r="F155" s="7"/>
      <c r="G155" s="23">
        <f aca="true" t="shared" si="74" ref="G155:O155">(G154/$O154)</f>
        <v>0.35294117647058826</v>
      </c>
      <c r="H155" s="17">
        <f t="shared" si="74"/>
        <v>0.6078431372549019</v>
      </c>
      <c r="I155" s="64">
        <f t="shared" si="74"/>
        <v>0</v>
      </c>
      <c r="J155" s="64">
        <f t="shared" si="74"/>
        <v>0</v>
      </c>
      <c r="K155" s="64">
        <f t="shared" si="74"/>
        <v>0</v>
      </c>
      <c r="L155" s="64">
        <f t="shared" si="74"/>
        <v>0</v>
      </c>
      <c r="M155" s="64">
        <f t="shared" si="74"/>
        <v>0</v>
      </c>
      <c r="N155" s="24">
        <f t="shared" si="74"/>
        <v>0.0392156862745098</v>
      </c>
      <c r="O155" s="25">
        <f t="shared" si="74"/>
        <v>1</v>
      </c>
      <c r="P155" s="7"/>
      <c r="Q155" s="13"/>
      <c r="R155" s="7"/>
      <c r="S155" s="77">
        <f>(O154/S154)</f>
        <v>0.6496815286624203</v>
      </c>
      <c r="T155" s="7"/>
      <c r="U155" s="13"/>
    </row>
    <row r="156" spans="1:22" ht="12.75" customHeight="1" thickBot="1">
      <c r="A156" s="106"/>
      <c r="B156" s="90" t="s">
        <v>74</v>
      </c>
      <c r="D156" s="4"/>
      <c r="E156" s="95" t="str">
        <f>IF(MAX(G156:L156)=G156,"PAN",IF(MAX(G156:L156)=H156,"PRI",IF(MAX(G156:L156)=I156,"PRD",IF(MAX(G156:L156)=J156,"PT",IF(MAX(G156:L156)=K156,"PVEM",IF(MAX(G156:L156)=L156,"CONVERGENCIA"))))))</f>
        <v>PRI</v>
      </c>
      <c r="G156" s="27">
        <v>35</v>
      </c>
      <c r="H156" s="26">
        <v>943</v>
      </c>
      <c r="I156" s="28">
        <v>832</v>
      </c>
      <c r="J156" s="63">
        <v>0</v>
      </c>
      <c r="K156" s="63">
        <v>0</v>
      </c>
      <c r="L156" s="63">
        <v>0</v>
      </c>
      <c r="M156" s="63">
        <v>0</v>
      </c>
      <c r="N156" s="28">
        <v>23</v>
      </c>
      <c r="O156" s="30">
        <v>1833</v>
      </c>
      <c r="Q156" s="13"/>
      <c r="S156" s="30">
        <v>2604</v>
      </c>
      <c r="U156" s="13"/>
      <c r="V156" s="88"/>
    </row>
    <row r="157" spans="1:21" ht="12.75" customHeight="1" thickBot="1">
      <c r="A157" s="106"/>
      <c r="B157" s="90"/>
      <c r="D157" s="4"/>
      <c r="E157" s="95"/>
      <c r="F157" s="7"/>
      <c r="G157" s="23">
        <f aca="true" t="shared" si="75" ref="G157:O157">(G156/$O156)</f>
        <v>0.019094380796508457</v>
      </c>
      <c r="H157" s="17">
        <f t="shared" si="75"/>
        <v>0.5144571740316422</v>
      </c>
      <c r="I157" s="24">
        <f t="shared" si="75"/>
        <v>0.45390070921985815</v>
      </c>
      <c r="J157" s="64">
        <f t="shared" si="75"/>
        <v>0</v>
      </c>
      <c r="K157" s="64">
        <f t="shared" si="75"/>
        <v>0</v>
      </c>
      <c r="L157" s="64">
        <f t="shared" si="75"/>
        <v>0</v>
      </c>
      <c r="M157" s="64">
        <f t="shared" si="75"/>
        <v>0</v>
      </c>
      <c r="N157" s="24">
        <f t="shared" si="75"/>
        <v>0.012547735951991271</v>
      </c>
      <c r="O157" s="25">
        <f t="shared" si="75"/>
        <v>1</v>
      </c>
      <c r="P157" s="7"/>
      <c r="Q157" s="13"/>
      <c r="R157" s="7"/>
      <c r="S157" s="77">
        <f>(O156/S156)</f>
        <v>0.7039170506912442</v>
      </c>
      <c r="T157" s="7"/>
      <c r="U157" s="13"/>
    </row>
    <row r="158" spans="1:22" ht="12.75" customHeight="1" thickBot="1">
      <c r="A158" s="106"/>
      <c r="B158" s="90" t="s">
        <v>75</v>
      </c>
      <c r="D158" s="4"/>
      <c r="E158" s="95" t="str">
        <f>IF(MAX(G158:L158)=G158,"PAN",IF(MAX(G158:L158)=H158,"PRI",IF(MAX(G158:L158)=I158,"PRD",IF(MAX(G158:L158)=J158,"PT",IF(MAX(G158:L158)=K158,"PVEM",IF(MAX(G158:L158)=L158,"CONVERGENCIA"))))))</f>
        <v>PAN</v>
      </c>
      <c r="G158" s="26">
        <v>808</v>
      </c>
      <c r="H158" s="39">
        <v>786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29</v>
      </c>
      <c r="O158" s="30">
        <v>1623</v>
      </c>
      <c r="Q158" s="13"/>
      <c r="S158" s="30">
        <v>2549</v>
      </c>
      <c r="U158" s="13"/>
      <c r="V158" s="88"/>
    </row>
    <row r="159" spans="1:21" ht="12.75" customHeight="1" thickBot="1">
      <c r="A159" s="106"/>
      <c r="B159" s="90"/>
      <c r="D159" s="4"/>
      <c r="E159" s="95"/>
      <c r="F159" s="7"/>
      <c r="G159" s="17">
        <f aca="true" t="shared" si="76" ref="G159:O159">(G158/$O158)</f>
        <v>0.49784349969192854</v>
      </c>
      <c r="H159" s="42">
        <f t="shared" si="76"/>
        <v>0.48428835489833644</v>
      </c>
      <c r="I159" s="64">
        <f t="shared" si="76"/>
        <v>0</v>
      </c>
      <c r="J159" s="64">
        <f t="shared" si="76"/>
        <v>0</v>
      </c>
      <c r="K159" s="64">
        <f t="shared" si="76"/>
        <v>0</v>
      </c>
      <c r="L159" s="64">
        <f t="shared" si="76"/>
        <v>0</v>
      </c>
      <c r="M159" s="64">
        <f t="shared" si="76"/>
        <v>0</v>
      </c>
      <c r="N159" s="42">
        <f t="shared" si="76"/>
        <v>0.017868145409735057</v>
      </c>
      <c r="O159" s="25">
        <f t="shared" si="76"/>
        <v>1</v>
      </c>
      <c r="P159" s="7"/>
      <c r="Q159" s="13"/>
      <c r="R159" s="7"/>
      <c r="S159" s="77">
        <f>(O158/S158)</f>
        <v>0.6367202824637113</v>
      </c>
      <c r="T159" s="7"/>
      <c r="U159" s="13"/>
    </row>
    <row r="160" spans="1:22" ht="12.75" customHeight="1" thickBot="1">
      <c r="A160" s="106"/>
      <c r="B160" s="90" t="s">
        <v>76</v>
      </c>
      <c r="D160" s="4"/>
      <c r="E160" s="95" t="str">
        <f>IF(MAX(G160:L160)=G160,"PAN",IF(MAX(G160:L160)=H160,"PRI",IF(MAX(G160:L160)=I160,"PRD",IF(MAX(G160:L160)=J160,"PT",IF(MAX(G160:L160)=K160,"PVEM",IF(MAX(G160:L160)=L160,"CONVERGENCIA"))))))</f>
        <v>PRI</v>
      </c>
      <c r="G160" s="27">
        <v>411</v>
      </c>
      <c r="H160" s="26">
        <v>1330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28">
        <v>69</v>
      </c>
      <c r="O160" s="30">
        <v>1810</v>
      </c>
      <c r="Q160" s="13"/>
      <c r="S160" s="30">
        <v>4219</v>
      </c>
      <c r="U160" s="13"/>
      <c r="V160" s="88"/>
    </row>
    <row r="161" spans="1:21" ht="12.75" customHeight="1" thickBot="1">
      <c r="A161" s="106"/>
      <c r="B161" s="90"/>
      <c r="D161" s="4"/>
      <c r="E161" s="95"/>
      <c r="F161" s="7"/>
      <c r="G161" s="23">
        <f aca="true" t="shared" si="77" ref="G161:O161">(G160/$O160)</f>
        <v>0.22707182320441988</v>
      </c>
      <c r="H161" s="17">
        <f t="shared" si="77"/>
        <v>0.7348066298342542</v>
      </c>
      <c r="I161" s="64">
        <f t="shared" si="77"/>
        <v>0</v>
      </c>
      <c r="J161" s="64">
        <f t="shared" si="77"/>
        <v>0</v>
      </c>
      <c r="K161" s="64">
        <f t="shared" si="77"/>
        <v>0</v>
      </c>
      <c r="L161" s="64">
        <f t="shared" si="77"/>
        <v>0</v>
      </c>
      <c r="M161" s="64">
        <f t="shared" si="77"/>
        <v>0</v>
      </c>
      <c r="N161" s="24">
        <f t="shared" si="77"/>
        <v>0.03812154696132597</v>
      </c>
      <c r="O161" s="25">
        <f t="shared" si="77"/>
        <v>1</v>
      </c>
      <c r="P161" s="7"/>
      <c r="Q161" s="13"/>
      <c r="R161" s="7"/>
      <c r="S161" s="77">
        <f>(O160/S160)</f>
        <v>0.4290116141265703</v>
      </c>
      <c r="T161" s="7"/>
      <c r="U161" s="13"/>
    </row>
    <row r="162" spans="1:22" ht="12.75" customHeight="1" thickBot="1">
      <c r="A162" s="106"/>
      <c r="B162" s="90" t="s">
        <v>77</v>
      </c>
      <c r="C162" s="6"/>
      <c r="D162" s="4"/>
      <c r="E162" s="95" t="str">
        <f>IF(MAX(G162:L162)=G162,"PAN",IF(MAX(G162:L162)=H162,"PRI",IF(MAX(G162:L162)=I162,"PRD",IF(MAX(G162:L162)=J162,"PT",IF(MAX(G162:L162)=K162,"PVEM",IF(MAX(G162:L162)=L162,"CONVERGENCIA"))))))</f>
        <v>PRI</v>
      </c>
      <c r="F162" s="7"/>
      <c r="G162" s="27">
        <v>794</v>
      </c>
      <c r="H162" s="26">
        <v>2020</v>
      </c>
      <c r="I162" s="28">
        <v>187</v>
      </c>
      <c r="J162" s="63">
        <v>1</v>
      </c>
      <c r="K162" s="63">
        <v>0</v>
      </c>
      <c r="L162" s="28">
        <v>1712</v>
      </c>
      <c r="M162" s="63">
        <v>0</v>
      </c>
      <c r="N162" s="28">
        <v>179</v>
      </c>
      <c r="O162" s="30">
        <v>4893</v>
      </c>
      <c r="P162" s="7"/>
      <c r="Q162" s="13"/>
      <c r="R162" s="7"/>
      <c r="S162" s="30">
        <v>9028</v>
      </c>
      <c r="T162" s="7"/>
      <c r="U162" s="13"/>
      <c r="V162" s="88"/>
    </row>
    <row r="163" spans="1:21" ht="12.75" customHeight="1" thickBot="1">
      <c r="A163" s="106"/>
      <c r="B163" s="90"/>
      <c r="C163" s="6"/>
      <c r="D163" s="4"/>
      <c r="E163" s="95"/>
      <c r="F163" s="7"/>
      <c r="G163" s="23">
        <f aca="true" t="shared" si="78" ref="G163:O163">(G162/$O162)</f>
        <v>0.16227263437563866</v>
      </c>
      <c r="H163" s="17">
        <f t="shared" si="78"/>
        <v>0.41283466176170036</v>
      </c>
      <c r="I163" s="24">
        <f t="shared" si="78"/>
        <v>0.03821786225219702</v>
      </c>
      <c r="J163" s="24">
        <f t="shared" si="78"/>
        <v>0.00020437359493153485</v>
      </c>
      <c r="K163" s="64">
        <f t="shared" si="78"/>
        <v>0</v>
      </c>
      <c r="L163" s="24">
        <f t="shared" si="78"/>
        <v>0.34988759452278767</v>
      </c>
      <c r="M163" s="64">
        <f t="shared" si="78"/>
        <v>0</v>
      </c>
      <c r="N163" s="24">
        <f t="shared" si="78"/>
        <v>0.036582873492744736</v>
      </c>
      <c r="O163" s="25">
        <f t="shared" si="78"/>
        <v>1</v>
      </c>
      <c r="P163" s="7"/>
      <c r="Q163" s="13"/>
      <c r="R163" s="7"/>
      <c r="S163" s="77">
        <f>(O162/S162)</f>
        <v>0.5419805050952592</v>
      </c>
      <c r="T163" s="7"/>
      <c r="U163" s="13"/>
    </row>
    <row r="164" spans="1:22" ht="12.75" customHeight="1" thickBot="1">
      <c r="A164" s="106"/>
      <c r="B164" s="90" t="s">
        <v>78</v>
      </c>
      <c r="C164" s="6"/>
      <c r="D164" s="4"/>
      <c r="E164" s="95" t="str">
        <f>IF(MAX(G164:L164)=G164,"PAN",IF(MAX(G164:L164)=H164,"PRI",IF(MAX(G164:L164)=I164,"PRD",IF(MAX(G164:L164)=J164,"PT",IF(MAX(G164:L164)=K164,"PVEM",IF(MAX(G164:L164)=L164,"CONVERGENCIA"))))))</f>
        <v>PRI</v>
      </c>
      <c r="F164" s="7"/>
      <c r="G164" s="63">
        <v>267</v>
      </c>
      <c r="H164" s="26">
        <v>317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28">
        <v>12</v>
      </c>
      <c r="O164" s="30">
        <v>596</v>
      </c>
      <c r="P164" s="7"/>
      <c r="Q164" s="13"/>
      <c r="R164" s="7"/>
      <c r="S164" s="30">
        <v>750</v>
      </c>
      <c r="T164" s="7"/>
      <c r="U164" s="13"/>
      <c r="V164" s="88"/>
    </row>
    <row r="165" spans="1:21" ht="12.75" customHeight="1" thickBot="1">
      <c r="A165" s="106"/>
      <c r="B165" s="90"/>
      <c r="C165" s="6"/>
      <c r="D165" s="4"/>
      <c r="E165" s="95"/>
      <c r="F165" s="7"/>
      <c r="G165" s="24">
        <f aca="true" t="shared" si="79" ref="G165:O165">(G164/$O164)</f>
        <v>0.44798657718120805</v>
      </c>
      <c r="H165" s="17">
        <f t="shared" si="79"/>
        <v>0.5318791946308725</v>
      </c>
      <c r="I165" s="64">
        <f t="shared" si="79"/>
        <v>0</v>
      </c>
      <c r="J165" s="64">
        <f t="shared" si="79"/>
        <v>0</v>
      </c>
      <c r="K165" s="64">
        <f t="shared" si="79"/>
        <v>0</v>
      </c>
      <c r="L165" s="64">
        <f t="shared" si="79"/>
        <v>0</v>
      </c>
      <c r="M165" s="64">
        <f t="shared" si="79"/>
        <v>0</v>
      </c>
      <c r="N165" s="24">
        <f t="shared" si="79"/>
        <v>0.020134228187919462</v>
      </c>
      <c r="O165" s="25">
        <f t="shared" si="79"/>
        <v>1</v>
      </c>
      <c r="P165" s="7"/>
      <c r="Q165" s="13"/>
      <c r="R165" s="7"/>
      <c r="S165" s="77">
        <f>(O164/S164)</f>
        <v>0.7946666666666666</v>
      </c>
      <c r="T165" s="7"/>
      <c r="U165" s="13"/>
    </row>
    <row r="166" spans="1:22" ht="12.75" customHeight="1" thickBot="1">
      <c r="A166" s="106"/>
      <c r="B166" s="90" t="s">
        <v>79</v>
      </c>
      <c r="C166" s="6"/>
      <c r="D166" s="4"/>
      <c r="E166" s="95" t="str">
        <f>IF(MAX(G166:L166)=G166,"PAN",IF(MAX(G166:L166)=H166,"PRI",IF(MAX(G166:L166)=I166,"PRD",IF(MAX(G166:L166)=J166,"PT",IF(MAX(G166:L166)=K166,"PVEM",IF(MAX(G166:L166)=L166,"CONVERGENCIA"))))))</f>
        <v>PRI</v>
      </c>
      <c r="F166" s="7"/>
      <c r="G166" s="63">
        <v>164</v>
      </c>
      <c r="H166" s="26">
        <v>353</v>
      </c>
      <c r="I166" s="28">
        <v>311</v>
      </c>
      <c r="J166" s="63">
        <v>1</v>
      </c>
      <c r="K166" s="63">
        <v>0</v>
      </c>
      <c r="L166" s="63">
        <v>0</v>
      </c>
      <c r="M166" s="63">
        <v>0</v>
      </c>
      <c r="N166" s="28">
        <v>16</v>
      </c>
      <c r="O166" s="30">
        <v>845</v>
      </c>
      <c r="P166" s="7"/>
      <c r="Q166" s="13"/>
      <c r="R166" s="7"/>
      <c r="S166" s="30">
        <v>1225</v>
      </c>
      <c r="T166" s="7"/>
      <c r="U166" s="13"/>
      <c r="V166" s="88"/>
    </row>
    <row r="167" spans="1:21" ht="12.75" customHeight="1" thickBot="1">
      <c r="A167" s="106"/>
      <c r="B167" s="90"/>
      <c r="C167" s="6"/>
      <c r="D167" s="4"/>
      <c r="E167" s="95"/>
      <c r="F167" s="7"/>
      <c r="G167" s="24">
        <f aca="true" t="shared" si="80" ref="G167:O167">(G166/$O166)</f>
        <v>0.1940828402366864</v>
      </c>
      <c r="H167" s="17">
        <f t="shared" si="80"/>
        <v>0.41775147928994083</v>
      </c>
      <c r="I167" s="24">
        <f t="shared" si="80"/>
        <v>0.3680473372781065</v>
      </c>
      <c r="J167" s="24">
        <f t="shared" si="80"/>
        <v>0.001183431952662722</v>
      </c>
      <c r="K167" s="64">
        <f t="shared" si="80"/>
        <v>0</v>
      </c>
      <c r="L167" s="64">
        <f t="shared" si="80"/>
        <v>0</v>
      </c>
      <c r="M167" s="64">
        <f t="shared" si="80"/>
        <v>0</v>
      </c>
      <c r="N167" s="24">
        <f t="shared" si="80"/>
        <v>0.01893491124260355</v>
      </c>
      <c r="O167" s="25">
        <f t="shared" si="80"/>
        <v>1</v>
      </c>
      <c r="P167" s="7"/>
      <c r="Q167" s="13"/>
      <c r="R167" s="7"/>
      <c r="S167" s="77">
        <f>(O166/S166)</f>
        <v>0.689795918367347</v>
      </c>
      <c r="T167" s="7"/>
      <c r="U167" s="13"/>
    </row>
    <row r="168" spans="4:21" ht="12.75" customHeight="1">
      <c r="D168" s="5"/>
      <c r="E168" s="7"/>
      <c r="F168" s="7"/>
      <c r="G168" s="31">
        <f aca="true" t="shared" si="81" ref="G168:O168">G166+G164+G162+G160+G158+G156+G154+G152+G150+G148+G146+G144+G142+G140+G138+G136</f>
        <v>8002</v>
      </c>
      <c r="H168" s="31">
        <f t="shared" si="81"/>
        <v>18314</v>
      </c>
      <c r="I168" s="32">
        <f t="shared" si="81"/>
        <v>7316</v>
      </c>
      <c r="J168" s="32">
        <f t="shared" si="81"/>
        <v>246</v>
      </c>
      <c r="K168" s="32">
        <f t="shared" si="81"/>
        <v>72</v>
      </c>
      <c r="L168" s="33">
        <f t="shared" si="81"/>
        <v>2002</v>
      </c>
      <c r="M168" s="33">
        <f t="shared" si="81"/>
        <v>1</v>
      </c>
      <c r="N168" s="32">
        <f t="shared" si="81"/>
        <v>1292</v>
      </c>
      <c r="O168" s="34">
        <f t="shared" si="81"/>
        <v>37245</v>
      </c>
      <c r="P168" s="2"/>
      <c r="Q168" s="75"/>
      <c r="R168" s="2"/>
      <c r="S168" s="34">
        <v>70494</v>
      </c>
      <c r="T168" s="2"/>
      <c r="U168" s="75"/>
    </row>
    <row r="169" spans="4:21" ht="12.75" customHeight="1">
      <c r="D169" s="4"/>
      <c r="E169" s="7"/>
      <c r="F169" s="7"/>
      <c r="G169" s="35">
        <f aca="true" t="shared" si="82" ref="G169:O169">(G168/$O168)</f>
        <v>0.21484763055443684</v>
      </c>
      <c r="H169" s="36">
        <f t="shared" si="82"/>
        <v>0.4917170089944959</v>
      </c>
      <c r="I169" s="36">
        <f t="shared" si="82"/>
        <v>0.19642905087931267</v>
      </c>
      <c r="J169" s="36">
        <f t="shared" si="82"/>
        <v>0.006604913411196134</v>
      </c>
      <c r="K169" s="36">
        <f t="shared" si="82"/>
        <v>0.0019331453886427708</v>
      </c>
      <c r="L169" s="36">
        <f t="shared" si="82"/>
        <v>0.0537521815008726</v>
      </c>
      <c r="M169" s="36">
        <f t="shared" si="82"/>
        <v>2.6849241508927372E-05</v>
      </c>
      <c r="N169" s="36">
        <f t="shared" si="82"/>
        <v>0.03468922002953417</v>
      </c>
      <c r="O169" s="37">
        <f t="shared" si="82"/>
        <v>1</v>
      </c>
      <c r="P169" s="2"/>
      <c r="Q169" s="13"/>
      <c r="R169" s="2"/>
      <c r="S169" s="76">
        <f>(O168/S168)</f>
        <v>0.5283428376883139</v>
      </c>
      <c r="T169" s="2"/>
      <c r="U169" s="13"/>
    </row>
    <row r="170" spans="1:21" ht="12.75" customHeight="1">
      <c r="A170" s="8"/>
      <c r="B170" s="11"/>
      <c r="D170" s="4"/>
      <c r="E170" s="7"/>
      <c r="F170" s="7"/>
      <c r="G170" s="51"/>
      <c r="H170" s="52"/>
      <c r="I170" s="52"/>
      <c r="J170" s="52"/>
      <c r="K170" s="52"/>
      <c r="L170" s="52"/>
      <c r="M170" s="52"/>
      <c r="N170" s="52"/>
      <c r="O170" s="53"/>
      <c r="P170" s="7"/>
      <c r="Q170" s="13"/>
      <c r="R170" s="7"/>
      <c r="S170" s="53"/>
      <c r="T170" s="7"/>
      <c r="U170" s="13"/>
    </row>
    <row r="171" spans="1:22" ht="12.75" customHeight="1" thickBot="1">
      <c r="A171" s="106" t="s">
        <v>226</v>
      </c>
      <c r="B171" s="91" t="s">
        <v>81</v>
      </c>
      <c r="C171" s="6"/>
      <c r="D171" s="4"/>
      <c r="E171" s="95" t="str">
        <f>IF(MAX(G171:L171)=G171,"PAN",IF(MAX(G171:L171)=H171,"PRI",IF(MAX(G171:L171)=I171,"PRD",IF(MAX(G171:L171)=J171,"PT",IF(MAX(G171:L171)=K171,"PVEM",IF(MAX(G171:L171)=L171,"CONVERGENCIA"))))))</f>
        <v>PRI</v>
      </c>
      <c r="F171" s="7"/>
      <c r="G171" s="18">
        <v>555</v>
      </c>
      <c r="H171" s="19">
        <v>902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20">
        <v>48</v>
      </c>
      <c r="O171" s="22">
        <v>1505</v>
      </c>
      <c r="P171" s="7"/>
      <c r="Q171" s="13"/>
      <c r="R171" s="7"/>
      <c r="S171" s="22">
        <v>2119</v>
      </c>
      <c r="T171" s="7"/>
      <c r="U171" s="13"/>
      <c r="V171" s="88"/>
    </row>
    <row r="172" spans="1:21" ht="12.75" customHeight="1" thickBot="1">
      <c r="A172" s="106"/>
      <c r="B172" s="90"/>
      <c r="C172" s="6"/>
      <c r="D172" s="4"/>
      <c r="E172" s="95"/>
      <c r="F172" s="7"/>
      <c r="G172" s="23">
        <f aca="true" t="shared" si="83" ref="G172:O172">(G171/$O171)</f>
        <v>0.3687707641196013</v>
      </c>
      <c r="H172" s="17">
        <f t="shared" si="83"/>
        <v>0.5993355481727575</v>
      </c>
      <c r="I172" s="64">
        <f t="shared" si="83"/>
        <v>0</v>
      </c>
      <c r="J172" s="64">
        <f t="shared" si="83"/>
        <v>0</v>
      </c>
      <c r="K172" s="64">
        <f t="shared" si="83"/>
        <v>0</v>
      </c>
      <c r="L172" s="64">
        <f t="shared" si="83"/>
        <v>0</v>
      </c>
      <c r="M172" s="64">
        <f t="shared" si="83"/>
        <v>0</v>
      </c>
      <c r="N172" s="24">
        <f t="shared" si="83"/>
        <v>0.03189368770764119</v>
      </c>
      <c r="O172" s="25">
        <f t="shared" si="83"/>
        <v>1</v>
      </c>
      <c r="P172" s="7"/>
      <c r="Q172" s="13"/>
      <c r="R172" s="7"/>
      <c r="S172" s="77">
        <f>(O171/S171)</f>
        <v>0.7102406795658329</v>
      </c>
      <c r="T172" s="7"/>
      <c r="U172" s="13"/>
    </row>
    <row r="173" spans="1:22" ht="12.75" customHeight="1" thickBot="1">
      <c r="A173" s="106"/>
      <c r="B173" s="90" t="s">
        <v>82</v>
      </c>
      <c r="D173" s="4"/>
      <c r="E173" s="95" t="str">
        <f>IF(MAX(G173:L173)=G173,"PAN",IF(MAX(G173:L173)=H173,"PRI",IF(MAX(G173:L173)=I173,"PRD",IF(MAX(G173:L173)=J173,"PT",IF(MAX(G173:L173)=K173,"PVEM",IF(MAX(G173:L173)=L173,"CONVERGENCIA"))))))</f>
        <v>PRI</v>
      </c>
      <c r="G173" s="18">
        <v>215</v>
      </c>
      <c r="H173" s="19">
        <v>1029</v>
      </c>
      <c r="I173" s="28">
        <v>591</v>
      </c>
      <c r="J173" s="63">
        <v>645</v>
      </c>
      <c r="K173" s="63">
        <v>0</v>
      </c>
      <c r="L173" s="63">
        <v>0</v>
      </c>
      <c r="M173" s="63">
        <v>0</v>
      </c>
      <c r="N173" s="28">
        <v>46</v>
      </c>
      <c r="O173" s="30">
        <v>2526</v>
      </c>
      <c r="Q173" s="13"/>
      <c r="S173" s="30">
        <v>3540</v>
      </c>
      <c r="U173" s="13"/>
      <c r="V173" s="88"/>
    </row>
    <row r="174" spans="1:21" ht="12.75" customHeight="1" thickBot="1">
      <c r="A174" s="106"/>
      <c r="B174" s="90"/>
      <c r="D174" s="4"/>
      <c r="E174" s="95"/>
      <c r="F174" s="7"/>
      <c r="G174" s="23">
        <f aca="true" t="shared" si="84" ref="G174:O174">(G173/$O173)</f>
        <v>0.08511480601741885</v>
      </c>
      <c r="H174" s="17">
        <f t="shared" si="84"/>
        <v>0.40736342042755347</v>
      </c>
      <c r="I174" s="24">
        <f t="shared" si="84"/>
        <v>0.2339667458432304</v>
      </c>
      <c r="J174" s="24">
        <f t="shared" si="84"/>
        <v>0.25534441805225655</v>
      </c>
      <c r="K174" s="64">
        <f t="shared" si="84"/>
        <v>0</v>
      </c>
      <c r="L174" s="64">
        <f t="shared" si="84"/>
        <v>0</v>
      </c>
      <c r="M174" s="64">
        <f t="shared" si="84"/>
        <v>0</v>
      </c>
      <c r="N174" s="24">
        <f t="shared" si="84"/>
        <v>0.018210609659540775</v>
      </c>
      <c r="O174" s="25">
        <f t="shared" si="84"/>
        <v>1</v>
      </c>
      <c r="P174" s="7"/>
      <c r="Q174" s="13"/>
      <c r="R174" s="7"/>
      <c r="S174" s="77">
        <f>(O173/S173)</f>
        <v>0.7135593220338983</v>
      </c>
      <c r="T174" s="7"/>
      <c r="U174" s="13"/>
    </row>
    <row r="175" spans="1:22" ht="12.75" customHeight="1" thickBot="1">
      <c r="A175" s="106"/>
      <c r="B175" s="90" t="s">
        <v>85</v>
      </c>
      <c r="D175" s="4"/>
      <c r="E175" s="95" t="str">
        <f>IF(MAX(G175:L175)=G175,"PAN",IF(MAX(G175:L175)=H175,"PRI",IF(MAX(G175:L175)=I175,"PRD",IF(MAX(G175:L175)=J175,"PT",IF(MAX(G175:L175)=K175,"PVEM",IF(MAX(G175:L175)=L175,"CONVERGENCIA"))))))</f>
        <v>PAN</v>
      </c>
      <c r="G175" s="26">
        <v>389</v>
      </c>
      <c r="H175" s="27">
        <v>342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28">
        <v>19</v>
      </c>
      <c r="O175" s="30">
        <v>750</v>
      </c>
      <c r="Q175" s="13"/>
      <c r="S175" s="30">
        <v>1012</v>
      </c>
      <c r="U175" s="13"/>
      <c r="V175" s="88"/>
    </row>
    <row r="176" spans="1:21" ht="12.75" customHeight="1" thickBot="1">
      <c r="A176" s="106"/>
      <c r="B176" s="90"/>
      <c r="D176" s="4"/>
      <c r="E176" s="95"/>
      <c r="F176" s="7"/>
      <c r="G176" s="17">
        <f aca="true" t="shared" si="85" ref="G176:O176">(G175/$O175)</f>
        <v>0.5186666666666667</v>
      </c>
      <c r="H176" s="23">
        <f t="shared" si="85"/>
        <v>0.456</v>
      </c>
      <c r="I176" s="64">
        <f t="shared" si="85"/>
        <v>0</v>
      </c>
      <c r="J176" s="64">
        <f t="shared" si="85"/>
        <v>0</v>
      </c>
      <c r="K176" s="64">
        <f t="shared" si="85"/>
        <v>0</v>
      </c>
      <c r="L176" s="64">
        <f t="shared" si="85"/>
        <v>0</v>
      </c>
      <c r="M176" s="64">
        <f t="shared" si="85"/>
        <v>0</v>
      </c>
      <c r="N176" s="24">
        <f t="shared" si="85"/>
        <v>0.025333333333333333</v>
      </c>
      <c r="O176" s="25">
        <f t="shared" si="85"/>
        <v>1</v>
      </c>
      <c r="P176" s="7"/>
      <c r="Q176" s="13"/>
      <c r="R176" s="7"/>
      <c r="S176" s="77">
        <f>(O175/S175)</f>
        <v>0.741106719367589</v>
      </c>
      <c r="T176" s="7"/>
      <c r="U176" s="13"/>
    </row>
    <row r="177" spans="1:22" ht="12.75" customHeight="1" thickBot="1">
      <c r="A177" s="106"/>
      <c r="B177" s="90" t="s">
        <v>83</v>
      </c>
      <c r="D177" s="4"/>
      <c r="E177" s="95" t="str">
        <f>IF(MAX(G177:L177)=G177,"PAN",IF(MAX(G177:L177)=H177,"PRI",IF(MAX(G177:L177)=I177,"PRD",IF(MAX(G177:L177)=J177,"PT",IF(MAX(G177:L177)=K177,"PVEM",IF(MAX(G177:L177)=L177,"CONVERGENCIA"))))))</f>
        <v>PRI</v>
      </c>
      <c r="G177" s="18">
        <v>218</v>
      </c>
      <c r="H177" s="19">
        <v>697</v>
      </c>
      <c r="I177" s="28">
        <v>103</v>
      </c>
      <c r="J177" s="63">
        <v>0</v>
      </c>
      <c r="K177" s="63">
        <v>0</v>
      </c>
      <c r="L177" s="63">
        <v>198</v>
      </c>
      <c r="M177" s="63">
        <v>0</v>
      </c>
      <c r="N177" s="28">
        <v>75</v>
      </c>
      <c r="O177" s="30">
        <v>1291</v>
      </c>
      <c r="Q177" s="13"/>
      <c r="S177" s="30">
        <v>1778</v>
      </c>
      <c r="U177" s="13"/>
      <c r="V177" s="88"/>
    </row>
    <row r="178" spans="1:21" ht="12.75" customHeight="1" thickBot="1">
      <c r="A178" s="106"/>
      <c r="B178" s="90"/>
      <c r="D178" s="4"/>
      <c r="E178" s="95"/>
      <c r="F178" s="7"/>
      <c r="G178" s="23">
        <f aca="true" t="shared" si="86" ref="G178:O178">(G177/$O177)</f>
        <v>0.168861347792409</v>
      </c>
      <c r="H178" s="17">
        <f t="shared" si="86"/>
        <v>0.5398915569326104</v>
      </c>
      <c r="I178" s="24">
        <f t="shared" si="86"/>
        <v>0.07978311386522076</v>
      </c>
      <c r="J178" s="64">
        <f t="shared" si="86"/>
        <v>0</v>
      </c>
      <c r="K178" s="64">
        <f t="shared" si="86"/>
        <v>0</v>
      </c>
      <c r="L178" s="24">
        <f t="shared" si="86"/>
        <v>0.1533694810224632</v>
      </c>
      <c r="M178" s="64">
        <f t="shared" si="86"/>
        <v>0</v>
      </c>
      <c r="N178" s="24">
        <f t="shared" si="86"/>
        <v>0.05809450038729667</v>
      </c>
      <c r="O178" s="25">
        <f t="shared" si="86"/>
        <v>1</v>
      </c>
      <c r="P178" s="7"/>
      <c r="Q178" s="13"/>
      <c r="R178" s="7"/>
      <c r="S178" s="77">
        <f>(O177/S177)</f>
        <v>0.7260967379077615</v>
      </c>
      <c r="T178" s="7"/>
      <c r="U178" s="13"/>
    </row>
    <row r="179" spans="1:22" ht="12.75" customHeight="1" thickBot="1">
      <c r="A179" s="106"/>
      <c r="B179" s="90" t="s">
        <v>84</v>
      </c>
      <c r="D179" s="4"/>
      <c r="E179" s="95" t="str">
        <f>IF(MAX(G179:L179)=G179,"PAN",IF(MAX(G179:L179)=H179,"PRI",IF(MAX(G179:L179)=I179,"PRD",IF(MAX(G179:L179)=J179,"PT",IF(MAX(G179:L179)=K179,"PVEM",IF(MAX(G179:L179)=L179,"CONVERGENCIA"))))))</f>
        <v>PRI</v>
      </c>
      <c r="G179" s="18">
        <v>548</v>
      </c>
      <c r="H179" s="19">
        <v>1040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28">
        <v>134</v>
      </c>
      <c r="O179" s="30">
        <v>1722</v>
      </c>
      <c r="Q179" s="13"/>
      <c r="S179" s="30">
        <v>2726</v>
      </c>
      <c r="U179" s="13"/>
      <c r="V179" s="88"/>
    </row>
    <row r="180" spans="1:21" ht="12.75" customHeight="1" thickBot="1">
      <c r="A180" s="106"/>
      <c r="B180" s="90"/>
      <c r="D180" s="4"/>
      <c r="E180" s="95"/>
      <c r="F180" s="7"/>
      <c r="G180" s="23">
        <f aca="true" t="shared" si="87" ref="G180:O180">(G179/$O179)</f>
        <v>0.31823461091753774</v>
      </c>
      <c r="H180" s="17">
        <f t="shared" si="87"/>
        <v>0.6039488966318235</v>
      </c>
      <c r="I180" s="64">
        <f t="shared" si="87"/>
        <v>0</v>
      </c>
      <c r="J180" s="64">
        <f t="shared" si="87"/>
        <v>0</v>
      </c>
      <c r="K180" s="64">
        <f t="shared" si="87"/>
        <v>0</v>
      </c>
      <c r="L180" s="64">
        <f t="shared" si="87"/>
        <v>0</v>
      </c>
      <c r="M180" s="64">
        <f t="shared" si="87"/>
        <v>0</v>
      </c>
      <c r="N180" s="24">
        <f t="shared" si="87"/>
        <v>0.07781649245063879</v>
      </c>
      <c r="O180" s="25">
        <f t="shared" si="87"/>
        <v>1</v>
      </c>
      <c r="P180" s="7"/>
      <c r="Q180" s="13"/>
      <c r="R180" s="7"/>
      <c r="S180" s="77">
        <f>(O179/S179)</f>
        <v>0.6316947909024211</v>
      </c>
      <c r="T180" s="7"/>
      <c r="U180" s="13"/>
    </row>
    <row r="181" spans="1:22" ht="12.75" customHeight="1" thickBot="1">
      <c r="A181" s="106"/>
      <c r="B181" s="90" t="s">
        <v>86</v>
      </c>
      <c r="D181" s="4"/>
      <c r="E181" s="95" t="str">
        <f>IF(MAX(G181:L181)=G181,"PAN",IF(MAX(G181:L181)=H181,"PRI",IF(MAX(G181:L181)=I181,"PRD",IF(MAX(G181:L181)=J181,"PT",IF(MAX(G181:L181)=K181,"PVEM",IF(MAX(G181:L181)=L181,"CONVERGENCIA"))))))</f>
        <v>PAN</v>
      </c>
      <c r="G181" s="26">
        <v>1459</v>
      </c>
      <c r="H181" s="27">
        <v>1402</v>
      </c>
      <c r="I181" s="63">
        <v>286</v>
      </c>
      <c r="J181" s="28">
        <v>141</v>
      </c>
      <c r="K181" s="63">
        <v>0</v>
      </c>
      <c r="L181" s="63">
        <v>0</v>
      </c>
      <c r="M181" s="63">
        <v>0</v>
      </c>
      <c r="N181" s="28">
        <v>123</v>
      </c>
      <c r="O181" s="30">
        <v>3411</v>
      </c>
      <c r="Q181" s="13"/>
      <c r="S181" s="30">
        <v>4829</v>
      </c>
      <c r="U181" s="13"/>
      <c r="V181" s="88"/>
    </row>
    <row r="182" spans="1:21" ht="12.75" customHeight="1" thickBot="1">
      <c r="A182" s="106"/>
      <c r="B182" s="90"/>
      <c r="D182" s="4"/>
      <c r="E182" s="95"/>
      <c r="F182" s="7"/>
      <c r="G182" s="17">
        <f aca="true" t="shared" si="88" ref="G182:O182">(G181/$O181)</f>
        <v>0.4277338024039871</v>
      </c>
      <c r="H182" s="23">
        <f t="shared" si="88"/>
        <v>0.41102316036352976</v>
      </c>
      <c r="I182" s="23">
        <f t="shared" si="88"/>
        <v>0.08384637936089123</v>
      </c>
      <c r="J182" s="24">
        <f t="shared" si="88"/>
        <v>0.04133685136323659</v>
      </c>
      <c r="K182" s="64">
        <f t="shared" si="88"/>
        <v>0</v>
      </c>
      <c r="L182" s="64">
        <f t="shared" si="88"/>
        <v>0</v>
      </c>
      <c r="M182" s="64">
        <f t="shared" si="88"/>
        <v>0</v>
      </c>
      <c r="N182" s="24">
        <f t="shared" si="88"/>
        <v>0.03605980650835532</v>
      </c>
      <c r="O182" s="25">
        <f t="shared" si="88"/>
        <v>1</v>
      </c>
      <c r="P182" s="7"/>
      <c r="Q182" s="13"/>
      <c r="R182" s="7"/>
      <c r="S182" s="77">
        <f>(O181/S181)</f>
        <v>0.7063574238972872</v>
      </c>
      <c r="T182" s="7"/>
      <c r="U182" s="13"/>
    </row>
    <row r="183" spans="1:22" ht="12.75" customHeight="1" thickBot="1">
      <c r="A183" s="106"/>
      <c r="B183" s="90" t="s">
        <v>87</v>
      </c>
      <c r="D183" s="4"/>
      <c r="E183" s="95" t="str">
        <f>IF(MAX(G183:L183)=G183,"PAN",IF(MAX(G183:L183)=H183,"PRI",IF(MAX(G183:L183)=I183,"PRD",IF(MAX(G183:L183)=J183,"PT",IF(MAX(G183:L183)=K183,"PVEM",IF(MAX(G183:L183)=L183,"CONVERGENCIA"))))))</f>
        <v>PAN</v>
      </c>
      <c r="G183" s="26">
        <v>1387</v>
      </c>
      <c r="H183" s="27">
        <v>1344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28">
        <v>148</v>
      </c>
      <c r="O183" s="30">
        <v>2879</v>
      </c>
      <c r="Q183" s="13"/>
      <c r="S183" s="30">
        <v>4272</v>
      </c>
      <c r="U183" s="13"/>
      <c r="V183" s="88"/>
    </row>
    <row r="184" spans="1:21" ht="12.75" customHeight="1" thickBot="1">
      <c r="A184" s="106"/>
      <c r="B184" s="90"/>
      <c r="D184" s="4"/>
      <c r="E184" s="95"/>
      <c r="F184" s="7"/>
      <c r="G184" s="17">
        <f aca="true" t="shared" si="89" ref="G184:O184">(G183/$O183)</f>
        <v>0.48176450156304274</v>
      </c>
      <c r="H184" s="23">
        <f t="shared" si="89"/>
        <v>0.4668287599861063</v>
      </c>
      <c r="I184" s="64">
        <f t="shared" si="89"/>
        <v>0</v>
      </c>
      <c r="J184" s="64">
        <f t="shared" si="89"/>
        <v>0</v>
      </c>
      <c r="K184" s="64">
        <f t="shared" si="89"/>
        <v>0</v>
      </c>
      <c r="L184" s="64">
        <f t="shared" si="89"/>
        <v>0</v>
      </c>
      <c r="M184" s="64">
        <f t="shared" si="89"/>
        <v>0</v>
      </c>
      <c r="N184" s="24">
        <f t="shared" si="89"/>
        <v>0.05140673845085099</v>
      </c>
      <c r="O184" s="25">
        <f t="shared" si="89"/>
        <v>1</v>
      </c>
      <c r="P184" s="7"/>
      <c r="Q184" s="13"/>
      <c r="R184" s="7"/>
      <c r="S184" s="77">
        <f>(O183/S183)</f>
        <v>0.6739232209737828</v>
      </c>
      <c r="T184" s="7"/>
      <c r="U184" s="13"/>
    </row>
    <row r="185" spans="1:22" ht="12.75" customHeight="1" thickBot="1">
      <c r="A185" s="106"/>
      <c r="B185" s="90" t="s">
        <v>88</v>
      </c>
      <c r="D185" s="4"/>
      <c r="E185" s="95" t="str">
        <f>IF(MAX(G185:L185)=G185,"PAN",IF(MAX(G185:L185)=H185,"PRI",IF(MAX(G185:L185)=I185,"PRD",IF(MAX(G185:L185)=J185,"PT",IF(MAX(G185:L185)=K185,"PVEM",IF(MAX(G185:L185)=L185,"CONVERGENCIA"))))))</f>
        <v>PAN</v>
      </c>
      <c r="G185" s="26">
        <v>994</v>
      </c>
      <c r="H185" s="27">
        <v>860</v>
      </c>
      <c r="I185" s="63">
        <v>0</v>
      </c>
      <c r="J185" s="63">
        <v>403</v>
      </c>
      <c r="K185" s="63">
        <v>0</v>
      </c>
      <c r="L185" s="63">
        <v>0</v>
      </c>
      <c r="M185" s="63">
        <v>0</v>
      </c>
      <c r="N185" s="63">
        <v>32</v>
      </c>
      <c r="O185" s="30">
        <v>2289</v>
      </c>
      <c r="Q185" s="13"/>
      <c r="S185" s="30">
        <v>3030</v>
      </c>
      <c r="U185" s="13"/>
      <c r="V185" s="88"/>
    </row>
    <row r="186" spans="1:21" ht="12.75" customHeight="1" thickBot="1">
      <c r="A186" s="106"/>
      <c r="B186" s="90"/>
      <c r="D186" s="4"/>
      <c r="E186" s="95"/>
      <c r="F186" s="7"/>
      <c r="G186" s="17">
        <f aca="true" t="shared" si="90" ref="G186:O186">(G185/$O185)</f>
        <v>0.43425076452599387</v>
      </c>
      <c r="H186" s="23">
        <f t="shared" si="90"/>
        <v>0.37570991699432066</v>
      </c>
      <c r="I186" s="64">
        <f t="shared" si="90"/>
        <v>0</v>
      </c>
      <c r="J186" s="23">
        <f t="shared" si="90"/>
        <v>0.1760594145915247</v>
      </c>
      <c r="K186" s="64">
        <f t="shared" si="90"/>
        <v>0</v>
      </c>
      <c r="L186" s="64">
        <f t="shared" si="90"/>
        <v>0</v>
      </c>
      <c r="M186" s="64">
        <f t="shared" si="90"/>
        <v>0</v>
      </c>
      <c r="N186" s="23">
        <f t="shared" si="90"/>
        <v>0.013979903888160769</v>
      </c>
      <c r="O186" s="25">
        <f t="shared" si="90"/>
        <v>1</v>
      </c>
      <c r="P186" s="7"/>
      <c r="Q186" s="13"/>
      <c r="R186" s="7"/>
      <c r="S186" s="77">
        <f>(O185/S185)</f>
        <v>0.7554455445544555</v>
      </c>
      <c r="T186" s="7"/>
      <c r="U186" s="13"/>
    </row>
    <row r="187" spans="1:22" ht="12.75" customHeight="1" thickBot="1">
      <c r="A187" s="106"/>
      <c r="B187" s="90" t="s">
        <v>89</v>
      </c>
      <c r="D187" s="4"/>
      <c r="E187" s="95" t="str">
        <f>IF(MAX(G187:L187)=G187,"PAN",IF(MAX(G187:L187)=H187,"PRI",IF(MAX(G187:L187)=I187,"PRD",IF(MAX(G187:L187)=J187,"PT",IF(MAX(G187:L187)=K187,"PVEM",IF(MAX(G187:L187)=L187,"CONVERGENCIA"))))))</f>
        <v>PRI</v>
      </c>
      <c r="G187" s="18">
        <v>1133</v>
      </c>
      <c r="H187" s="19">
        <v>1525</v>
      </c>
      <c r="I187" s="28">
        <v>88</v>
      </c>
      <c r="J187" s="63">
        <v>1</v>
      </c>
      <c r="K187" s="63">
        <v>0</v>
      </c>
      <c r="L187" s="63">
        <v>0</v>
      </c>
      <c r="M187" s="63">
        <v>0</v>
      </c>
      <c r="N187" s="28">
        <v>100</v>
      </c>
      <c r="O187" s="30">
        <v>2847</v>
      </c>
      <c r="Q187" s="13"/>
      <c r="S187" s="30">
        <v>4364</v>
      </c>
      <c r="U187" s="13"/>
      <c r="V187" s="88"/>
    </row>
    <row r="188" spans="1:21" ht="12.75" customHeight="1" thickBot="1">
      <c r="A188" s="106"/>
      <c r="B188" s="90"/>
      <c r="D188" s="4"/>
      <c r="E188" s="95"/>
      <c r="F188" s="7"/>
      <c r="G188" s="23">
        <f aca="true" t="shared" si="91" ref="G188:O188">(G187/$O187)</f>
        <v>0.39796276782578155</v>
      </c>
      <c r="H188" s="17">
        <f t="shared" si="91"/>
        <v>0.5356515630488233</v>
      </c>
      <c r="I188" s="24">
        <f t="shared" si="91"/>
        <v>0.030909729539866527</v>
      </c>
      <c r="J188" s="24">
        <f t="shared" si="91"/>
        <v>0.00035124692658939234</v>
      </c>
      <c r="K188" s="64">
        <f t="shared" si="91"/>
        <v>0</v>
      </c>
      <c r="L188" s="64">
        <f t="shared" si="91"/>
        <v>0</v>
      </c>
      <c r="M188" s="64">
        <f t="shared" si="91"/>
        <v>0</v>
      </c>
      <c r="N188" s="24">
        <f t="shared" si="91"/>
        <v>0.035124692658939236</v>
      </c>
      <c r="O188" s="25">
        <f t="shared" si="91"/>
        <v>1</v>
      </c>
      <c r="P188" s="7"/>
      <c r="Q188" s="13"/>
      <c r="R188" s="7"/>
      <c r="S188" s="77">
        <f>(O187/S187)</f>
        <v>0.6523831347387717</v>
      </c>
      <c r="T188" s="7"/>
      <c r="U188" s="13"/>
    </row>
    <row r="189" spans="1:22" ht="12.75" customHeight="1" thickBot="1">
      <c r="A189" s="106"/>
      <c r="B189" s="90" t="s">
        <v>90</v>
      </c>
      <c r="D189" s="4"/>
      <c r="E189" s="95" t="str">
        <f>IF(MAX(G189:L189)=G189,"PAN",IF(MAX(G189:L189)=H189,"PRI",IF(MAX(G189:L189)=I189,"PRD",IF(MAX(G189:L189)=J189,"PT",IF(MAX(G189:L189)=K189,"PVEM",IF(MAX(G189:L189)=L189,"CONVERGENCIA"))))))</f>
        <v>PRI</v>
      </c>
      <c r="G189" s="18">
        <v>193</v>
      </c>
      <c r="H189" s="19">
        <v>1078</v>
      </c>
      <c r="I189" s="63">
        <v>289</v>
      </c>
      <c r="J189" s="63">
        <v>0</v>
      </c>
      <c r="K189" s="63">
        <v>0</v>
      </c>
      <c r="L189" s="63">
        <v>0</v>
      </c>
      <c r="M189" s="63">
        <v>0</v>
      </c>
      <c r="N189" s="28">
        <v>92</v>
      </c>
      <c r="O189" s="30">
        <v>1652</v>
      </c>
      <c r="Q189" s="13"/>
      <c r="S189" s="30">
        <v>2965</v>
      </c>
      <c r="U189" s="13"/>
      <c r="V189" s="88"/>
    </row>
    <row r="190" spans="1:21" ht="12.75" customHeight="1" thickBot="1">
      <c r="A190" s="106"/>
      <c r="B190" s="90"/>
      <c r="D190" s="4"/>
      <c r="E190" s="95"/>
      <c r="F190" s="7"/>
      <c r="G190" s="23">
        <f aca="true" t="shared" si="92" ref="G190:O190">(G189/$O189)</f>
        <v>0.11682808716707022</v>
      </c>
      <c r="H190" s="17">
        <f t="shared" si="92"/>
        <v>0.652542372881356</v>
      </c>
      <c r="I190" s="23">
        <f t="shared" si="92"/>
        <v>0.17493946731234866</v>
      </c>
      <c r="J190" s="64">
        <f t="shared" si="92"/>
        <v>0</v>
      </c>
      <c r="K190" s="64">
        <f t="shared" si="92"/>
        <v>0</v>
      </c>
      <c r="L190" s="64">
        <f t="shared" si="92"/>
        <v>0</v>
      </c>
      <c r="M190" s="64">
        <f t="shared" si="92"/>
        <v>0</v>
      </c>
      <c r="N190" s="24">
        <f t="shared" si="92"/>
        <v>0.05569007263922518</v>
      </c>
      <c r="O190" s="25">
        <f t="shared" si="92"/>
        <v>1</v>
      </c>
      <c r="P190" s="7"/>
      <c r="Q190" s="13"/>
      <c r="R190" s="7"/>
      <c r="S190" s="77">
        <f>(O189/S189)</f>
        <v>0.5571669477234401</v>
      </c>
      <c r="T190" s="7"/>
      <c r="U190" s="13"/>
    </row>
    <row r="191" spans="1:22" ht="12.75" customHeight="1" thickBot="1">
      <c r="A191" s="106"/>
      <c r="B191" s="90" t="s">
        <v>91</v>
      </c>
      <c r="D191" s="4"/>
      <c r="E191" s="95" t="str">
        <f>IF(MAX(G191:L191)=G191,"PAN",IF(MAX(G191:L191)=H191,"PRI",IF(MAX(G191:L191)=I191,"PRD",IF(MAX(G191:L191)=J191,"PT",IF(MAX(G191:L191)=K191,"PVEM",IF(MAX(G191:L191)=L191,"CONVERGENCIA"))))))</f>
        <v>PAN</v>
      </c>
      <c r="G191" s="26">
        <v>226</v>
      </c>
      <c r="H191" s="27">
        <v>213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28">
        <v>3</v>
      </c>
      <c r="O191" s="30">
        <v>442</v>
      </c>
      <c r="Q191" s="13"/>
      <c r="S191" s="30">
        <v>502</v>
      </c>
      <c r="U191" s="13"/>
      <c r="V191" s="88"/>
    </row>
    <row r="192" spans="1:21" ht="12.75" customHeight="1" thickBot="1">
      <c r="A192" s="106"/>
      <c r="B192" s="90"/>
      <c r="D192" s="4"/>
      <c r="E192" s="95"/>
      <c r="F192" s="7"/>
      <c r="G192" s="17">
        <f aca="true" t="shared" si="93" ref="G192:O192">(G191/$O191)</f>
        <v>0.5113122171945701</v>
      </c>
      <c r="H192" s="23">
        <f t="shared" si="93"/>
        <v>0.4819004524886878</v>
      </c>
      <c r="I192" s="64">
        <f t="shared" si="93"/>
        <v>0</v>
      </c>
      <c r="J192" s="64">
        <f t="shared" si="93"/>
        <v>0</v>
      </c>
      <c r="K192" s="64">
        <f t="shared" si="93"/>
        <v>0</v>
      </c>
      <c r="L192" s="64">
        <f t="shared" si="93"/>
        <v>0</v>
      </c>
      <c r="M192" s="64">
        <f t="shared" si="93"/>
        <v>0</v>
      </c>
      <c r="N192" s="24">
        <f t="shared" si="93"/>
        <v>0.006787330316742082</v>
      </c>
      <c r="O192" s="25">
        <f t="shared" si="93"/>
        <v>1</v>
      </c>
      <c r="P192" s="7"/>
      <c r="Q192" s="13"/>
      <c r="R192" s="7"/>
      <c r="S192" s="77">
        <f>(O191/S191)</f>
        <v>0.8804780876494024</v>
      </c>
      <c r="T192" s="7"/>
      <c r="U192" s="13"/>
    </row>
    <row r="193" spans="1:22" ht="12.75" customHeight="1" thickBot="1">
      <c r="A193" s="106"/>
      <c r="B193" s="90" t="s">
        <v>92</v>
      </c>
      <c r="D193" s="4"/>
      <c r="E193" s="95" t="str">
        <f>IF(MAX(G193:L193)=G193,"PAN",IF(MAX(G193:L193)=H193,"PRI",IF(MAX(G193:L193)=I193,"PRD",IF(MAX(G193:L193)=J193,"PT",IF(MAX(G193:L193)=K193,"PVEM",IF(MAX(G193:L193)=L193,"CONVERGENCIA"))))))</f>
        <v>PRI</v>
      </c>
      <c r="G193" s="63">
        <v>180</v>
      </c>
      <c r="H193" s="26">
        <v>898</v>
      </c>
      <c r="I193" s="63">
        <v>732</v>
      </c>
      <c r="J193" s="63">
        <v>0</v>
      </c>
      <c r="K193" s="63">
        <v>359</v>
      </c>
      <c r="L193" s="63">
        <v>0</v>
      </c>
      <c r="M193" s="63">
        <v>0</v>
      </c>
      <c r="N193" s="28">
        <v>53</v>
      </c>
      <c r="O193" s="30">
        <v>2222</v>
      </c>
      <c r="Q193" s="13"/>
      <c r="S193" s="30">
        <v>4176</v>
      </c>
      <c r="U193" s="13"/>
      <c r="V193" s="88"/>
    </row>
    <row r="194" spans="1:21" ht="12.75" customHeight="1" thickBot="1">
      <c r="A194" s="106"/>
      <c r="B194" s="90"/>
      <c r="D194" s="4"/>
      <c r="E194" s="95"/>
      <c r="F194" s="7"/>
      <c r="G194" s="24">
        <f aca="true" t="shared" si="94" ref="G194:O194">(G193/$O193)</f>
        <v>0.081008100810081</v>
      </c>
      <c r="H194" s="17">
        <f t="shared" si="94"/>
        <v>0.40414041404140416</v>
      </c>
      <c r="I194" s="24">
        <f t="shared" si="94"/>
        <v>0.32943294329432943</v>
      </c>
      <c r="J194" s="64">
        <f t="shared" si="94"/>
        <v>0</v>
      </c>
      <c r="K194" s="24">
        <f t="shared" si="94"/>
        <v>0.16156615661566157</v>
      </c>
      <c r="L194" s="64">
        <f t="shared" si="94"/>
        <v>0</v>
      </c>
      <c r="M194" s="64">
        <f t="shared" si="94"/>
        <v>0</v>
      </c>
      <c r="N194" s="24">
        <f t="shared" si="94"/>
        <v>0.023852385238523854</v>
      </c>
      <c r="O194" s="25">
        <f t="shared" si="94"/>
        <v>1</v>
      </c>
      <c r="P194" s="7"/>
      <c r="Q194" s="13"/>
      <c r="R194" s="7"/>
      <c r="S194" s="77">
        <f>(O193/S193)</f>
        <v>0.532088122605364</v>
      </c>
      <c r="T194" s="7"/>
      <c r="U194" s="13"/>
    </row>
    <row r="195" spans="1:22" ht="12.75" customHeight="1" thickBot="1">
      <c r="A195" s="106"/>
      <c r="B195" s="90" t="s">
        <v>93</v>
      </c>
      <c r="D195" s="4"/>
      <c r="E195" s="95" t="str">
        <f>IF(MAX(G195:L195)=G195,"PAN",IF(MAX(G195:L195)=H195,"PRI",IF(MAX(G195:L195)=I195,"PRD",IF(MAX(G195:L195)=J195,"PT",IF(MAX(G195:L195)=K195,"PVEM",IF(MAX(G195:L195)=L195,"CONVERGENCIA"))))))</f>
        <v>PRI</v>
      </c>
      <c r="G195" s="63">
        <v>286</v>
      </c>
      <c r="H195" s="26">
        <v>346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28">
        <v>10</v>
      </c>
      <c r="O195" s="30">
        <v>642</v>
      </c>
      <c r="Q195" s="13"/>
      <c r="S195" s="30">
        <v>750</v>
      </c>
      <c r="U195" s="13"/>
      <c r="V195" s="88"/>
    </row>
    <row r="196" spans="1:21" ht="12.75" customHeight="1" thickBot="1">
      <c r="A196" s="106"/>
      <c r="B196" s="90"/>
      <c r="D196" s="4"/>
      <c r="E196" s="95"/>
      <c r="F196" s="7"/>
      <c r="G196" s="24">
        <f aca="true" t="shared" si="95" ref="G196:O196">(G195/$O195)</f>
        <v>0.4454828660436137</v>
      </c>
      <c r="H196" s="17">
        <f t="shared" si="95"/>
        <v>0.5389408099688473</v>
      </c>
      <c r="I196" s="64">
        <f t="shared" si="95"/>
        <v>0</v>
      </c>
      <c r="J196" s="64">
        <f t="shared" si="95"/>
        <v>0</v>
      </c>
      <c r="K196" s="64">
        <f t="shared" si="95"/>
        <v>0</v>
      </c>
      <c r="L196" s="64">
        <f t="shared" si="95"/>
        <v>0</v>
      </c>
      <c r="M196" s="64">
        <f t="shared" si="95"/>
        <v>0</v>
      </c>
      <c r="N196" s="24">
        <f t="shared" si="95"/>
        <v>0.01557632398753894</v>
      </c>
      <c r="O196" s="25">
        <f t="shared" si="95"/>
        <v>1</v>
      </c>
      <c r="P196" s="7"/>
      <c r="Q196" s="13"/>
      <c r="R196" s="7"/>
      <c r="S196" s="77">
        <f>(O195/S195)</f>
        <v>0.856</v>
      </c>
      <c r="T196" s="7"/>
      <c r="U196" s="13"/>
    </row>
    <row r="197" spans="1:22" ht="12.75" customHeight="1" thickBot="1">
      <c r="A197" s="106"/>
      <c r="B197" s="90" t="s">
        <v>94</v>
      </c>
      <c r="D197" s="4"/>
      <c r="E197" s="95" t="str">
        <f>IF(MAX(G197:L197)=G197,"PAN",IF(MAX(G197:L197)=H197,"PRI",IF(MAX(G197:L197)=I197,"PRD",IF(MAX(G197:L197)=J197,"PT",IF(MAX(G197:L197)=K197,"PVEM",IF(MAX(G197:L197)=L197,"CONVERGENCIA"))))))</f>
        <v>PRI</v>
      </c>
      <c r="G197" s="27">
        <v>19</v>
      </c>
      <c r="H197" s="26">
        <v>304</v>
      </c>
      <c r="I197" s="28">
        <v>152</v>
      </c>
      <c r="J197" s="63">
        <v>0</v>
      </c>
      <c r="K197" s="63">
        <v>0</v>
      </c>
      <c r="L197" s="63">
        <v>0</v>
      </c>
      <c r="M197" s="63">
        <v>0</v>
      </c>
      <c r="N197" s="28">
        <v>34</v>
      </c>
      <c r="O197" s="30">
        <v>509</v>
      </c>
      <c r="Q197" s="13"/>
      <c r="S197" s="30">
        <v>681</v>
      </c>
      <c r="U197" s="13"/>
      <c r="V197" s="88"/>
    </row>
    <row r="198" spans="1:21" ht="12.75" customHeight="1" thickBot="1">
      <c r="A198" s="106"/>
      <c r="B198" s="90"/>
      <c r="D198" s="4"/>
      <c r="E198" s="95"/>
      <c r="F198" s="7"/>
      <c r="G198" s="23">
        <f aca="true" t="shared" si="96" ref="G198:O198">(G197/$O197)</f>
        <v>0.03732809430255403</v>
      </c>
      <c r="H198" s="17">
        <f t="shared" si="96"/>
        <v>0.5972495088408645</v>
      </c>
      <c r="I198" s="24">
        <f t="shared" si="96"/>
        <v>0.29862475442043224</v>
      </c>
      <c r="J198" s="64">
        <f t="shared" si="96"/>
        <v>0</v>
      </c>
      <c r="K198" s="64">
        <f t="shared" si="96"/>
        <v>0</v>
      </c>
      <c r="L198" s="64">
        <f t="shared" si="96"/>
        <v>0</v>
      </c>
      <c r="M198" s="64">
        <f t="shared" si="96"/>
        <v>0</v>
      </c>
      <c r="N198" s="24">
        <f t="shared" si="96"/>
        <v>0.06679764243614932</v>
      </c>
      <c r="O198" s="25">
        <f t="shared" si="96"/>
        <v>1</v>
      </c>
      <c r="P198" s="7"/>
      <c r="Q198" s="13"/>
      <c r="R198" s="7"/>
      <c r="S198" s="77">
        <f>(O197/S197)</f>
        <v>0.7474302496328928</v>
      </c>
      <c r="T198" s="7"/>
      <c r="U198" s="13"/>
    </row>
    <row r="199" spans="1:22" ht="15.75" customHeight="1">
      <c r="A199" s="106"/>
      <c r="B199" s="111" t="s">
        <v>249</v>
      </c>
      <c r="D199" s="4"/>
      <c r="E199" s="117" t="str">
        <f>IF(MAX(G199:L199)=G199,"PAN",IF(MAX(G199:L199)=H199,"PRI",IF(MAX(G199:L199)=I199,"PRD",IF(MAX(G199:L199)=J199,"PT",IF(MAX(G199:L199)=K199,"PVEM",IF(MAX(G199:L199)=L199,"CONVERGENCIA"))))))</f>
        <v>PAN</v>
      </c>
      <c r="G199" s="26">
        <v>1358</v>
      </c>
      <c r="H199" s="78">
        <v>1288</v>
      </c>
      <c r="I199" s="78">
        <v>37</v>
      </c>
      <c r="J199" s="79">
        <v>0</v>
      </c>
      <c r="K199" s="79">
        <v>0</v>
      </c>
      <c r="L199" s="79">
        <v>0</v>
      </c>
      <c r="M199" s="79">
        <v>0</v>
      </c>
      <c r="N199" s="78">
        <v>34</v>
      </c>
      <c r="O199" s="80">
        <v>2717</v>
      </c>
      <c r="Q199" s="13"/>
      <c r="S199" s="80">
        <v>3831</v>
      </c>
      <c r="U199" s="13"/>
      <c r="V199" s="88"/>
    </row>
    <row r="200" spans="1:21" ht="15.75" customHeight="1" thickBot="1">
      <c r="A200" s="106"/>
      <c r="B200" s="112"/>
      <c r="D200" s="4"/>
      <c r="E200" s="117"/>
      <c r="F200" s="7"/>
      <c r="G200" s="17">
        <f aca="true" t="shared" si="97" ref="G200:O200">(G199/$O199)</f>
        <v>0.49981597350018403</v>
      </c>
      <c r="H200" s="81">
        <f t="shared" si="97"/>
        <v>0.47405226352594776</v>
      </c>
      <c r="I200" s="81">
        <f t="shared" si="97"/>
        <v>0.013617960986382039</v>
      </c>
      <c r="J200" s="82">
        <f t="shared" si="97"/>
        <v>0</v>
      </c>
      <c r="K200" s="82">
        <f t="shared" si="97"/>
        <v>0</v>
      </c>
      <c r="L200" s="82">
        <f t="shared" si="97"/>
        <v>0</v>
      </c>
      <c r="M200" s="82">
        <f t="shared" si="97"/>
        <v>0</v>
      </c>
      <c r="N200" s="81">
        <f t="shared" si="97"/>
        <v>0.012513801987486198</v>
      </c>
      <c r="O200" s="83">
        <f t="shared" si="97"/>
        <v>1</v>
      </c>
      <c r="P200" s="7"/>
      <c r="Q200" s="13"/>
      <c r="R200" s="7"/>
      <c r="S200" s="84">
        <f>(O199/S199)</f>
        <v>0.7092143043591751</v>
      </c>
      <c r="T200" s="7"/>
      <c r="U200" s="13"/>
    </row>
    <row r="201" spans="1:22" ht="12.75" customHeight="1" thickBot="1">
      <c r="A201" s="106"/>
      <c r="B201" s="90" t="s">
        <v>80</v>
      </c>
      <c r="D201" s="4"/>
      <c r="E201" s="95" t="str">
        <f>IF(MAX(G201:L201)=G201,"PAN",IF(MAX(G201:L201)=H201,"PRI",IF(MAX(G201:L201)=I201,"PRD",IF(MAX(G201:L201)=J201,"PT",IF(MAX(G201:L201)=K201,"PVEM",IF(MAX(G201:L201)=L201,"CONVERGENCIA"))))))</f>
        <v>PVEM</v>
      </c>
      <c r="G201" s="27">
        <v>222</v>
      </c>
      <c r="H201" s="27">
        <v>3100</v>
      </c>
      <c r="I201" s="28">
        <v>104</v>
      </c>
      <c r="J201" s="63">
        <v>0</v>
      </c>
      <c r="K201" s="26">
        <v>3289</v>
      </c>
      <c r="L201" s="63">
        <v>0</v>
      </c>
      <c r="M201" s="29">
        <v>164</v>
      </c>
      <c r="N201" s="28">
        <v>377</v>
      </c>
      <c r="O201" s="30">
        <v>7256</v>
      </c>
      <c r="Q201" s="13"/>
      <c r="S201" s="30">
        <v>11134</v>
      </c>
      <c r="U201" s="13"/>
      <c r="V201" s="88"/>
    </row>
    <row r="202" spans="1:21" ht="12.75" customHeight="1" thickBot="1">
      <c r="A202" s="106"/>
      <c r="B202" s="90"/>
      <c r="D202" s="4"/>
      <c r="E202" s="95"/>
      <c r="F202" s="7"/>
      <c r="G202" s="23">
        <f aca="true" t="shared" si="98" ref="G202:O202">(G201/$O201)</f>
        <v>0.030595369349503857</v>
      </c>
      <c r="H202" s="23">
        <f t="shared" si="98"/>
        <v>0.42723263506063947</v>
      </c>
      <c r="I202" s="24">
        <f t="shared" si="98"/>
        <v>0.014332965821389196</v>
      </c>
      <c r="J202" s="64">
        <f t="shared" si="98"/>
        <v>0</v>
      </c>
      <c r="K202" s="17">
        <f t="shared" si="98"/>
        <v>0.4532800441014333</v>
      </c>
      <c r="L202" s="64">
        <f t="shared" si="98"/>
        <v>0</v>
      </c>
      <c r="M202" s="24">
        <f t="shared" si="98"/>
        <v>0.022601984564498346</v>
      </c>
      <c r="N202" s="24">
        <f t="shared" si="98"/>
        <v>0.05195700110253583</v>
      </c>
      <c r="O202" s="25">
        <f t="shared" si="98"/>
        <v>1</v>
      </c>
      <c r="P202" s="7"/>
      <c r="Q202" s="13"/>
      <c r="R202" s="7"/>
      <c r="S202" s="77">
        <f>(O201/S201)</f>
        <v>0.6516975031435244</v>
      </c>
      <c r="T202" s="7"/>
      <c r="U202" s="13"/>
    </row>
    <row r="203" spans="1:22" ht="12.75" customHeight="1" thickBot="1">
      <c r="A203" s="106"/>
      <c r="B203" s="90" t="s">
        <v>95</v>
      </c>
      <c r="D203" s="4"/>
      <c r="E203" s="95" t="str">
        <f>IF(MAX(G203:L203)=G203,"PAN",IF(MAX(G203:L203)=H203,"PRI",IF(MAX(G203:L203)=I203,"PRD",IF(MAX(G203:L203)=J203,"PT",IF(MAX(G203:L203)=K203,"PVEM",IF(MAX(G203:L203)=L203,"CONVERGENCIA"))))))</f>
        <v>PRI</v>
      </c>
      <c r="G203" s="27">
        <v>419</v>
      </c>
      <c r="H203" s="26">
        <v>531</v>
      </c>
      <c r="I203" s="28">
        <v>328</v>
      </c>
      <c r="J203" s="63">
        <v>0</v>
      </c>
      <c r="K203" s="63">
        <v>0</v>
      </c>
      <c r="L203" s="63">
        <v>0</v>
      </c>
      <c r="M203" s="63">
        <v>0</v>
      </c>
      <c r="N203" s="63">
        <v>35</v>
      </c>
      <c r="O203" s="30">
        <v>1313</v>
      </c>
      <c r="Q203" s="13"/>
      <c r="S203" s="30">
        <v>1907</v>
      </c>
      <c r="U203" s="13"/>
      <c r="V203" s="88"/>
    </row>
    <row r="204" spans="1:21" ht="12.75" customHeight="1" thickBot="1">
      <c r="A204" s="106"/>
      <c r="B204" s="90"/>
      <c r="D204" s="4"/>
      <c r="E204" s="95"/>
      <c r="F204" s="7"/>
      <c r="G204" s="23">
        <f aca="true" t="shared" si="99" ref="G204:O204">(G203/$O203)</f>
        <v>0.31911652703731913</v>
      </c>
      <c r="H204" s="17">
        <f t="shared" si="99"/>
        <v>0.4044173648134044</v>
      </c>
      <c r="I204" s="24">
        <f t="shared" si="99"/>
        <v>0.24980959634424982</v>
      </c>
      <c r="J204" s="64">
        <f t="shared" si="99"/>
        <v>0</v>
      </c>
      <c r="K204" s="64">
        <f t="shared" si="99"/>
        <v>0</v>
      </c>
      <c r="L204" s="64">
        <f t="shared" si="99"/>
        <v>0</v>
      </c>
      <c r="M204" s="64">
        <f t="shared" si="99"/>
        <v>0</v>
      </c>
      <c r="N204" s="24">
        <f t="shared" si="99"/>
        <v>0.026656511805026657</v>
      </c>
      <c r="O204" s="25">
        <f t="shared" si="99"/>
        <v>1</v>
      </c>
      <c r="P204" s="7"/>
      <c r="Q204" s="13"/>
      <c r="R204" s="7"/>
      <c r="S204" s="77">
        <f>(O203/S203)</f>
        <v>0.6885159937073938</v>
      </c>
      <c r="T204" s="7"/>
      <c r="U204" s="13"/>
    </row>
    <row r="205" spans="1:22" ht="12.75" customHeight="1" thickBot="1">
      <c r="A205" s="106"/>
      <c r="B205" s="90" t="s">
        <v>96</v>
      </c>
      <c r="D205" s="4"/>
      <c r="E205" s="95" t="str">
        <f>IF(MAX(G205:L205)=G205,"PAN",IF(MAX(G205:L205)=H205,"PRI",IF(MAX(G205:L205)=I205,"PRD",IF(MAX(G205:L205)=J205,"PT",IF(MAX(G205:L205)=K205,"PVEM",IF(MAX(G205:L205)=L205,"CONVERGENCIA"))))))</f>
        <v>PAN</v>
      </c>
      <c r="G205" s="26">
        <v>864</v>
      </c>
      <c r="H205" s="27">
        <v>735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28">
        <v>69</v>
      </c>
      <c r="O205" s="30">
        <v>1668</v>
      </c>
      <c r="Q205" s="13"/>
      <c r="S205" s="30">
        <v>2861</v>
      </c>
      <c r="U205" s="13"/>
      <c r="V205" s="88"/>
    </row>
    <row r="206" spans="1:21" ht="12.75" customHeight="1" thickBot="1">
      <c r="A206" s="106"/>
      <c r="B206" s="90"/>
      <c r="D206" s="4"/>
      <c r="E206" s="95"/>
      <c r="F206" s="7"/>
      <c r="G206" s="17">
        <f aca="true" t="shared" si="100" ref="G206:O206">(G205/$O205)</f>
        <v>0.5179856115107914</v>
      </c>
      <c r="H206" s="23">
        <f t="shared" si="100"/>
        <v>0.44064748201438847</v>
      </c>
      <c r="I206" s="64">
        <f t="shared" si="100"/>
        <v>0</v>
      </c>
      <c r="J206" s="64">
        <f t="shared" si="100"/>
        <v>0</v>
      </c>
      <c r="K206" s="64">
        <f t="shared" si="100"/>
        <v>0</v>
      </c>
      <c r="L206" s="64">
        <f t="shared" si="100"/>
        <v>0</v>
      </c>
      <c r="M206" s="64">
        <f t="shared" si="100"/>
        <v>0</v>
      </c>
      <c r="N206" s="24">
        <f t="shared" si="100"/>
        <v>0.04136690647482014</v>
      </c>
      <c r="O206" s="25">
        <f t="shared" si="100"/>
        <v>1</v>
      </c>
      <c r="P206" s="7"/>
      <c r="Q206" s="13"/>
      <c r="R206" s="7"/>
      <c r="S206" s="77">
        <f>(O205/S205)</f>
        <v>0.5830129325410696</v>
      </c>
      <c r="T206" s="7"/>
      <c r="U206" s="13"/>
    </row>
    <row r="207" spans="4:21" ht="12.75" customHeight="1">
      <c r="D207" s="5"/>
      <c r="E207" s="7"/>
      <c r="F207" s="7"/>
      <c r="G207" s="31">
        <f aca="true" t="shared" si="101" ref="G207:O207">G205+G203+G201+G199+G197+G195+G193+G191+G189+G187+G185+G183+G181+G179+G177+G175+G173+G171</f>
        <v>10665</v>
      </c>
      <c r="H207" s="31">
        <f t="shared" si="101"/>
        <v>17634</v>
      </c>
      <c r="I207" s="32">
        <f t="shared" si="101"/>
        <v>2710</v>
      </c>
      <c r="J207" s="32">
        <f t="shared" si="101"/>
        <v>1190</v>
      </c>
      <c r="K207" s="32">
        <f t="shared" si="101"/>
        <v>3648</v>
      </c>
      <c r="L207" s="33">
        <f t="shared" si="101"/>
        <v>198</v>
      </c>
      <c r="M207" s="33">
        <f t="shared" si="101"/>
        <v>164</v>
      </c>
      <c r="N207" s="32">
        <f t="shared" si="101"/>
        <v>1432</v>
      </c>
      <c r="O207" s="34">
        <f t="shared" si="101"/>
        <v>37641</v>
      </c>
      <c r="P207" s="2"/>
      <c r="Q207" s="75"/>
      <c r="R207" s="2"/>
      <c r="S207" s="34">
        <v>56477</v>
      </c>
      <c r="T207" s="2"/>
      <c r="U207" s="75"/>
    </row>
    <row r="208" spans="4:21" ht="12.75" customHeight="1">
      <c r="D208" s="4"/>
      <c r="E208" s="7"/>
      <c r="F208" s="7"/>
      <c r="G208" s="35">
        <f aca="true" t="shared" si="102" ref="G208:O208">(G207/$O207)</f>
        <v>0.28333466167211285</v>
      </c>
      <c r="H208" s="36">
        <f t="shared" si="102"/>
        <v>0.46847852076193514</v>
      </c>
      <c r="I208" s="36">
        <f t="shared" si="102"/>
        <v>0.07199596185011026</v>
      </c>
      <c r="J208" s="36">
        <f t="shared" si="102"/>
        <v>0.03161446295263144</v>
      </c>
      <c r="K208" s="36">
        <f t="shared" si="102"/>
        <v>0.09691559735394915</v>
      </c>
      <c r="L208" s="36">
        <f t="shared" si="102"/>
        <v>0.0052602215669084245</v>
      </c>
      <c r="M208" s="36">
        <f t="shared" si="102"/>
        <v>0.00435695119683324</v>
      </c>
      <c r="N208" s="36">
        <f t="shared" si="102"/>
        <v>0.03804362264551951</v>
      </c>
      <c r="O208" s="37">
        <f t="shared" si="102"/>
        <v>1</v>
      </c>
      <c r="P208" s="2"/>
      <c r="Q208" s="13"/>
      <c r="R208" s="2"/>
      <c r="S208" s="76">
        <f>(O207/S207)</f>
        <v>0.6664837013297449</v>
      </c>
      <c r="T208" s="2"/>
      <c r="U208" s="13"/>
    </row>
    <row r="209" spans="4:21" ht="12.75" customHeight="1" thickBot="1">
      <c r="D209" s="13"/>
      <c r="E209" s="7"/>
      <c r="F209" s="7"/>
      <c r="G209" s="51"/>
      <c r="H209" s="52"/>
      <c r="I209" s="52"/>
      <c r="J209" s="52"/>
      <c r="K209" s="52"/>
      <c r="L209" s="52"/>
      <c r="M209" s="52"/>
      <c r="N209" s="52"/>
      <c r="O209" s="53"/>
      <c r="P209" s="2"/>
      <c r="Q209" s="13"/>
      <c r="R209" s="2"/>
      <c r="S209" s="53"/>
      <c r="T209" s="2"/>
      <c r="U209" s="13"/>
    </row>
    <row r="210" spans="1:22" ht="12.75" customHeight="1">
      <c r="A210" s="106" t="s">
        <v>227</v>
      </c>
      <c r="B210" s="110" t="s">
        <v>99</v>
      </c>
      <c r="D210" s="4"/>
      <c r="E210" s="95" t="str">
        <f>IF(MAX(G210:L210)=G210,"PAN",IF(MAX(G210:L210)=H210,"PRI",IF(MAX(G210:L210)=I210,"PRD",IF(MAX(G210:L210)=J210,"PT",IF(MAX(G210:L210)=K210,"PVEM",IF(MAX(G210:L210)=L210,"CONVERGENCIA"))))))</f>
        <v>PRI</v>
      </c>
      <c r="G210" s="18">
        <v>1002</v>
      </c>
      <c r="H210" s="26">
        <v>1151</v>
      </c>
      <c r="I210" s="18">
        <v>149</v>
      </c>
      <c r="J210" s="63">
        <v>0</v>
      </c>
      <c r="K210" s="18">
        <v>157</v>
      </c>
      <c r="L210" s="63">
        <v>0</v>
      </c>
      <c r="M210" s="63">
        <v>0</v>
      </c>
      <c r="N210" s="18">
        <v>11</v>
      </c>
      <c r="O210" s="22">
        <v>2470</v>
      </c>
      <c r="Q210" s="13"/>
      <c r="S210" s="22">
        <v>3195</v>
      </c>
      <c r="U210" s="13"/>
      <c r="V210" s="88"/>
    </row>
    <row r="211" spans="1:21" ht="12.75" customHeight="1" thickBot="1">
      <c r="A211" s="106"/>
      <c r="B211" s="109"/>
      <c r="D211" s="4"/>
      <c r="E211" s="95"/>
      <c r="F211" s="7"/>
      <c r="G211" s="23">
        <f aca="true" t="shared" si="103" ref="G211:O211">(G210/$O210)</f>
        <v>0.40566801619433196</v>
      </c>
      <c r="H211" s="17">
        <f t="shared" si="103"/>
        <v>0.4659919028340081</v>
      </c>
      <c r="I211" s="23">
        <f t="shared" si="103"/>
        <v>0.06032388663967611</v>
      </c>
      <c r="J211" s="64">
        <f t="shared" si="103"/>
        <v>0</v>
      </c>
      <c r="K211" s="23">
        <f t="shared" si="103"/>
        <v>0.06356275303643724</v>
      </c>
      <c r="L211" s="64">
        <f t="shared" si="103"/>
        <v>0</v>
      </c>
      <c r="M211" s="64">
        <f t="shared" si="103"/>
        <v>0</v>
      </c>
      <c r="N211" s="23">
        <f t="shared" si="103"/>
        <v>0.004453441295546558</v>
      </c>
      <c r="O211" s="25">
        <f t="shared" si="103"/>
        <v>1</v>
      </c>
      <c r="P211" s="7"/>
      <c r="Q211" s="13"/>
      <c r="R211" s="7"/>
      <c r="S211" s="77">
        <f>(O210/S210)</f>
        <v>0.7730829420970265</v>
      </c>
      <c r="T211" s="7"/>
      <c r="U211" s="13"/>
    </row>
    <row r="212" spans="1:22" ht="12.75" customHeight="1" thickBot="1">
      <c r="A212" s="106"/>
      <c r="B212" s="90" t="s">
        <v>101</v>
      </c>
      <c r="D212" s="4"/>
      <c r="E212" s="95" t="str">
        <f>IF(MAX(G212:L212)=G212,"PAN",IF(MAX(G212:L212)=H212,"PRI",IF(MAX(G212:L212)=I212,"PRD",IF(MAX(G212:L212)=J212,"PT",IF(MAX(G212:L212)=K212,"PVEM",IF(MAX(G212:L212)=L212,"CONVERGENCIA"))))))</f>
        <v>PRI</v>
      </c>
      <c r="G212" s="27">
        <v>238</v>
      </c>
      <c r="H212" s="26">
        <v>592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27</v>
      </c>
      <c r="O212" s="30">
        <v>857</v>
      </c>
      <c r="Q212" s="13"/>
      <c r="S212" s="30">
        <v>3159</v>
      </c>
      <c r="U212" s="13"/>
      <c r="V212" s="88"/>
    </row>
    <row r="213" spans="1:21" ht="12.75" customHeight="1" thickBot="1">
      <c r="A213" s="106"/>
      <c r="B213" s="90"/>
      <c r="D213" s="4"/>
      <c r="E213" s="95"/>
      <c r="F213" s="7"/>
      <c r="G213" s="23">
        <f aca="true" t="shared" si="104" ref="G213:O213">(G212/$O212)</f>
        <v>0.2777129521586931</v>
      </c>
      <c r="H213" s="17">
        <f t="shared" si="104"/>
        <v>0.690781796966161</v>
      </c>
      <c r="I213" s="64">
        <f t="shared" si="104"/>
        <v>0</v>
      </c>
      <c r="J213" s="64">
        <f t="shared" si="104"/>
        <v>0</v>
      </c>
      <c r="K213" s="64">
        <f t="shared" si="104"/>
        <v>0</v>
      </c>
      <c r="L213" s="64">
        <f t="shared" si="104"/>
        <v>0</v>
      </c>
      <c r="M213" s="64">
        <f t="shared" si="104"/>
        <v>0</v>
      </c>
      <c r="N213" s="23">
        <f t="shared" si="104"/>
        <v>0.03150525087514586</v>
      </c>
      <c r="O213" s="25">
        <f t="shared" si="104"/>
        <v>1</v>
      </c>
      <c r="P213" s="7"/>
      <c r="Q213" s="13"/>
      <c r="R213" s="7"/>
      <c r="S213" s="77">
        <f>(O212/S212)</f>
        <v>0.2712883823994935</v>
      </c>
      <c r="T213" s="7"/>
      <c r="U213" s="13"/>
    </row>
    <row r="214" spans="1:22" ht="12.75" customHeight="1" thickBot="1">
      <c r="A214" s="106"/>
      <c r="B214" s="90" t="s">
        <v>100</v>
      </c>
      <c r="D214" s="4"/>
      <c r="E214" s="95" t="str">
        <f>IF(MAX(G214:L214)=G214,"PAN",IF(MAX(G214:L214)=H214,"PRI",IF(MAX(G214:L214)=I214,"PRD",IF(MAX(G214:L214)=J214,"PT",IF(MAX(G214:L214)=K214,"PVEM",IF(MAX(G214:L214)=L214,"CONVERGENCIA"))))))</f>
        <v>PRI</v>
      </c>
      <c r="G214" s="27">
        <v>1320</v>
      </c>
      <c r="H214" s="26">
        <v>2839</v>
      </c>
      <c r="I214" s="28">
        <v>498</v>
      </c>
      <c r="J214" s="63">
        <v>829</v>
      </c>
      <c r="K214" s="63">
        <v>0</v>
      </c>
      <c r="L214" s="63">
        <v>0</v>
      </c>
      <c r="M214" s="63">
        <v>0</v>
      </c>
      <c r="N214" s="28">
        <v>168</v>
      </c>
      <c r="O214" s="30">
        <v>5654</v>
      </c>
      <c r="Q214" s="13"/>
      <c r="S214" s="30">
        <v>8280</v>
      </c>
      <c r="U214" s="13"/>
      <c r="V214" s="88"/>
    </row>
    <row r="215" spans="1:21" ht="12.75" customHeight="1" thickBot="1">
      <c r="A215" s="106"/>
      <c r="B215" s="90"/>
      <c r="D215" s="4"/>
      <c r="E215" s="95"/>
      <c r="F215" s="7"/>
      <c r="G215" s="23">
        <f aca="true" t="shared" si="105" ref="G215:O215">(G214/$O214)</f>
        <v>0.23346303501945526</v>
      </c>
      <c r="H215" s="17">
        <f t="shared" si="105"/>
        <v>0.5021223912274496</v>
      </c>
      <c r="I215" s="24">
        <f t="shared" si="105"/>
        <v>0.08807923593915812</v>
      </c>
      <c r="J215" s="24">
        <f t="shared" si="105"/>
        <v>0.14662186062964272</v>
      </c>
      <c r="K215" s="64">
        <f t="shared" si="105"/>
        <v>0</v>
      </c>
      <c r="L215" s="64">
        <f t="shared" si="105"/>
        <v>0</v>
      </c>
      <c r="M215" s="64">
        <f t="shared" si="105"/>
        <v>0</v>
      </c>
      <c r="N215" s="24">
        <f t="shared" si="105"/>
        <v>0.029713477184294304</v>
      </c>
      <c r="O215" s="25">
        <f t="shared" si="105"/>
        <v>1</v>
      </c>
      <c r="P215" s="7"/>
      <c r="Q215" s="13"/>
      <c r="R215" s="7"/>
      <c r="S215" s="77">
        <f>(O214/S214)</f>
        <v>0.6828502415458937</v>
      </c>
      <c r="T215" s="7"/>
      <c r="U215" s="13"/>
    </row>
    <row r="216" spans="1:22" ht="12.75" customHeight="1" thickBot="1">
      <c r="A216" s="106"/>
      <c r="B216" s="90" t="s">
        <v>97</v>
      </c>
      <c r="D216" s="4"/>
      <c r="E216" s="95" t="str">
        <f>IF(MAX(G216:L216)=G216,"PAN",IF(MAX(G216:L216)=H216,"PRI",IF(MAX(G216:L216)=I216,"PRD",IF(MAX(G216:L216)=J216,"PT",IF(MAX(G216:L216)=K216,"PVEM",IF(MAX(G216:L216)=L216,"CONVERGENCIA"))))))</f>
        <v>PAN</v>
      </c>
      <c r="G216" s="26">
        <v>45228</v>
      </c>
      <c r="H216" s="27">
        <v>27121</v>
      </c>
      <c r="I216" s="28">
        <v>1594</v>
      </c>
      <c r="J216" s="63">
        <v>470</v>
      </c>
      <c r="K216" s="63">
        <v>315</v>
      </c>
      <c r="L216" s="63">
        <v>337</v>
      </c>
      <c r="M216" s="63">
        <v>29</v>
      </c>
      <c r="N216" s="28">
        <v>1752</v>
      </c>
      <c r="O216" s="30">
        <v>76846</v>
      </c>
      <c r="Q216" s="13"/>
      <c r="S216" s="30">
        <v>148100</v>
      </c>
      <c r="U216" s="13"/>
      <c r="V216" s="88"/>
    </row>
    <row r="217" spans="1:21" ht="12.75" customHeight="1" thickBot="1">
      <c r="A217" s="106"/>
      <c r="B217" s="90"/>
      <c r="D217" s="4"/>
      <c r="E217" s="95"/>
      <c r="F217" s="7"/>
      <c r="G217" s="17">
        <f aca="true" t="shared" si="106" ref="G217:O217">(G216/$O216)</f>
        <v>0.5885537308383</v>
      </c>
      <c r="H217" s="23">
        <f t="shared" si="106"/>
        <v>0.35292663248575074</v>
      </c>
      <c r="I217" s="24">
        <f t="shared" si="106"/>
        <v>0.020742784269838378</v>
      </c>
      <c r="J217" s="24">
        <f t="shared" si="106"/>
        <v>0.006116128360617338</v>
      </c>
      <c r="K217" s="24">
        <f t="shared" si="106"/>
        <v>0.004099107305520131</v>
      </c>
      <c r="L217" s="24">
        <f t="shared" si="106"/>
        <v>0.004385394164953284</v>
      </c>
      <c r="M217" s="24">
        <f t="shared" si="106"/>
        <v>0.0003773781328891549</v>
      </c>
      <c r="N217" s="24">
        <f t="shared" si="106"/>
        <v>0.022798844442131014</v>
      </c>
      <c r="O217" s="25">
        <f t="shared" si="106"/>
        <v>1</v>
      </c>
      <c r="P217" s="7"/>
      <c r="Q217" s="13"/>
      <c r="R217" s="7"/>
      <c r="S217" s="77">
        <f>(O216/S216)</f>
        <v>0.5188791357191087</v>
      </c>
      <c r="T217" s="7"/>
      <c r="U217" s="13"/>
    </row>
    <row r="218" spans="1:22" ht="12.75" customHeight="1" thickBot="1">
      <c r="A218" s="106"/>
      <c r="B218" s="90" t="s">
        <v>98</v>
      </c>
      <c r="D218" s="4"/>
      <c r="E218" s="95" t="str">
        <f>IF(MAX(G218:L218)=G218,"PAN",IF(MAX(G218:L218)=H218,"PRI",IF(MAX(G218:L218)=I218,"PRD",IF(MAX(G218:L218)=J218,"PT",IF(MAX(G218:L218)=K218,"PVEM",IF(MAX(G218:L218)=L218,"CONVERGENCIA"))))))</f>
        <v>PRI</v>
      </c>
      <c r="G218" s="27">
        <v>1661</v>
      </c>
      <c r="H218" s="26">
        <v>2772</v>
      </c>
      <c r="I218" s="28">
        <v>702</v>
      </c>
      <c r="J218" s="63">
        <v>0</v>
      </c>
      <c r="K218" s="63">
        <v>0</v>
      </c>
      <c r="L218" s="63">
        <v>0</v>
      </c>
      <c r="M218" s="63">
        <v>0</v>
      </c>
      <c r="N218" s="28">
        <v>213</v>
      </c>
      <c r="O218" s="30">
        <v>5348</v>
      </c>
      <c r="Q218" s="13"/>
      <c r="S218" s="30">
        <v>9372</v>
      </c>
      <c r="U218" s="13"/>
      <c r="V218" s="88"/>
    </row>
    <row r="219" spans="1:21" ht="12.75" customHeight="1" thickBot="1">
      <c r="A219" s="106"/>
      <c r="B219" s="90"/>
      <c r="D219" s="4"/>
      <c r="E219" s="95"/>
      <c r="F219" s="7"/>
      <c r="G219" s="23">
        <f aca="true" t="shared" si="107" ref="G219:O219">(G218/$O218)</f>
        <v>0.3105833956619297</v>
      </c>
      <c r="H219" s="17">
        <f t="shared" si="107"/>
        <v>0.518324607329843</v>
      </c>
      <c r="I219" s="24">
        <f t="shared" si="107"/>
        <v>0.131264023934181</v>
      </c>
      <c r="J219" s="64">
        <f t="shared" si="107"/>
        <v>0</v>
      </c>
      <c r="K219" s="64">
        <f t="shared" si="107"/>
        <v>0</v>
      </c>
      <c r="L219" s="64">
        <f t="shared" si="107"/>
        <v>0</v>
      </c>
      <c r="M219" s="64">
        <f t="shared" si="107"/>
        <v>0</v>
      </c>
      <c r="N219" s="24">
        <f t="shared" si="107"/>
        <v>0.039827973074046376</v>
      </c>
      <c r="O219" s="25">
        <f t="shared" si="107"/>
        <v>1</v>
      </c>
      <c r="P219" s="7"/>
      <c r="Q219" s="13"/>
      <c r="R219" s="7"/>
      <c r="S219" s="77">
        <f>(O218/S218)</f>
        <v>0.57063593683312</v>
      </c>
      <c r="T219" s="7"/>
      <c r="U219" s="13"/>
    </row>
    <row r="220" spans="4:21" ht="12.75" customHeight="1">
      <c r="D220" s="5"/>
      <c r="E220" s="7"/>
      <c r="F220" s="7"/>
      <c r="G220" s="31">
        <f aca="true" t="shared" si="108" ref="G220:O220">G218+G216+G214+G212+G210</f>
        <v>49449</v>
      </c>
      <c r="H220" s="31">
        <f t="shared" si="108"/>
        <v>34475</v>
      </c>
      <c r="I220" s="32">
        <f t="shared" si="108"/>
        <v>2943</v>
      </c>
      <c r="J220" s="32">
        <f t="shared" si="108"/>
        <v>1299</v>
      </c>
      <c r="K220" s="32">
        <f t="shared" si="108"/>
        <v>472</v>
      </c>
      <c r="L220" s="33">
        <f t="shared" si="108"/>
        <v>337</v>
      </c>
      <c r="M220" s="33">
        <f t="shared" si="108"/>
        <v>29</v>
      </c>
      <c r="N220" s="32">
        <f t="shared" si="108"/>
        <v>2171</v>
      </c>
      <c r="O220" s="34">
        <f t="shared" si="108"/>
        <v>91175</v>
      </c>
      <c r="P220" s="2"/>
      <c r="Q220" s="75"/>
      <c r="R220" s="2"/>
      <c r="S220" s="34">
        <v>172106</v>
      </c>
      <c r="T220" s="2"/>
      <c r="U220" s="75"/>
    </row>
    <row r="221" spans="4:21" ht="12.75" customHeight="1">
      <c r="D221" s="4"/>
      <c r="E221" s="7"/>
      <c r="F221" s="7"/>
      <c r="G221" s="35">
        <f aca="true" t="shared" si="109" ref="G221:O221">(G220/$O220)</f>
        <v>0.5423526185906224</v>
      </c>
      <c r="H221" s="36">
        <f t="shared" si="109"/>
        <v>0.3781190019193858</v>
      </c>
      <c r="I221" s="36">
        <f t="shared" si="109"/>
        <v>0.03227858513846998</v>
      </c>
      <c r="J221" s="36">
        <f t="shared" si="109"/>
        <v>0.014247326569783383</v>
      </c>
      <c r="K221" s="36">
        <f t="shared" si="109"/>
        <v>0.005176857691253085</v>
      </c>
      <c r="L221" s="36">
        <f t="shared" si="109"/>
        <v>0.0036961886482040035</v>
      </c>
      <c r="M221" s="36">
        <f t="shared" si="109"/>
        <v>0.0003180696462846175</v>
      </c>
      <c r="N221" s="36">
        <f t="shared" si="109"/>
        <v>0.02381135179599671</v>
      </c>
      <c r="O221" s="37">
        <f t="shared" si="109"/>
        <v>1</v>
      </c>
      <c r="P221" s="2"/>
      <c r="Q221" s="13"/>
      <c r="R221" s="2"/>
      <c r="S221" s="76">
        <f>(O220/S220)</f>
        <v>0.5297607288531486</v>
      </c>
      <c r="T221" s="2"/>
      <c r="U221" s="13"/>
    </row>
    <row r="222" spans="1:21" ht="12.75" customHeight="1">
      <c r="A222" s="8"/>
      <c r="B222" s="11"/>
      <c r="D222" s="4"/>
      <c r="E222" s="7"/>
      <c r="F222" s="7"/>
      <c r="G222" s="51"/>
      <c r="H222" s="52"/>
      <c r="I222" s="52"/>
      <c r="J222" s="52"/>
      <c r="K222" s="52"/>
      <c r="L222" s="52"/>
      <c r="M222" s="52"/>
      <c r="N222" s="52"/>
      <c r="O222" s="53"/>
      <c r="P222" s="7"/>
      <c r="Q222" s="13"/>
      <c r="R222" s="7"/>
      <c r="S222" s="53"/>
      <c r="T222" s="7"/>
      <c r="U222" s="13"/>
    </row>
    <row r="223" spans="1:22" ht="12.75" customHeight="1">
      <c r="A223" s="106" t="s">
        <v>228</v>
      </c>
      <c r="B223" s="108" t="s">
        <v>4</v>
      </c>
      <c r="D223" s="4"/>
      <c r="E223" s="95" t="str">
        <f>IF(MAX(G223:L223)=G223,"PAN",IF(MAX(G223:L223)=H223,"PRI",IF(MAX(G223:L223)=I223,"PRD",IF(MAX(G223:L223)=J223,"PT",IF(MAX(G223:L223)=K223,"PVEM",IF(MAX(G223:L223)=L223,"CONVERGENCIA"))))))</f>
        <v>PAN</v>
      </c>
      <c r="G223" s="26">
        <v>5091</v>
      </c>
      <c r="H223" s="27">
        <v>5032</v>
      </c>
      <c r="I223" s="20">
        <v>4387</v>
      </c>
      <c r="J223" s="63">
        <v>223</v>
      </c>
      <c r="K223" s="63">
        <v>2</v>
      </c>
      <c r="L223" s="63">
        <v>64</v>
      </c>
      <c r="M223" s="63">
        <v>0</v>
      </c>
      <c r="N223" s="20">
        <v>1129</v>
      </c>
      <c r="O223" s="22">
        <v>15928</v>
      </c>
      <c r="Q223" s="13"/>
      <c r="S223" s="22">
        <v>25377</v>
      </c>
      <c r="U223" s="13"/>
      <c r="V223" s="88"/>
    </row>
    <row r="224" spans="1:21" ht="12.75" customHeight="1" thickBot="1">
      <c r="A224" s="106"/>
      <c r="B224" s="109"/>
      <c r="D224" s="4"/>
      <c r="E224" s="95"/>
      <c r="F224" s="7"/>
      <c r="G224" s="17">
        <f aca="true" t="shared" si="110" ref="G224:O224">(G223/$O223)</f>
        <v>0.3196258161727775</v>
      </c>
      <c r="H224" s="23">
        <f t="shared" si="110"/>
        <v>0.3159216474133601</v>
      </c>
      <c r="I224" s="24">
        <f t="shared" si="110"/>
        <v>0.2754269211451532</v>
      </c>
      <c r="J224" s="24">
        <f t="shared" si="110"/>
        <v>0.014000502260170768</v>
      </c>
      <c r="K224" s="24">
        <f t="shared" si="110"/>
        <v>0.00012556504269211453</v>
      </c>
      <c r="L224" s="24">
        <f t="shared" si="110"/>
        <v>0.004018081366147665</v>
      </c>
      <c r="M224" s="64">
        <f t="shared" si="110"/>
        <v>0</v>
      </c>
      <c r="N224" s="24">
        <f t="shared" si="110"/>
        <v>0.07088146659969864</v>
      </c>
      <c r="O224" s="25">
        <f t="shared" si="110"/>
        <v>1</v>
      </c>
      <c r="P224" s="7"/>
      <c r="Q224" s="13"/>
      <c r="R224" s="7"/>
      <c r="S224" s="77">
        <f>(O223/S223)</f>
        <v>0.6276549631556133</v>
      </c>
      <c r="T224" s="7"/>
      <c r="U224" s="13"/>
    </row>
    <row r="225" spans="1:22" ht="12.75" customHeight="1" thickBot="1">
      <c r="A225" s="106"/>
      <c r="B225" s="90" t="s">
        <v>106</v>
      </c>
      <c r="D225" s="4"/>
      <c r="E225" s="95" t="str">
        <f>IF(MAX(G225:L225)=G225,"PAN",IF(MAX(G225:L225)=H225,"PRI",IF(MAX(G225:L225)=I225,"PRD",IF(MAX(G225:L225)=J225,"PT",IF(MAX(G225:L225)=K225,"PVEM",IF(MAX(G225:L225)=L225,"CONVERGENCIA"))))))</f>
        <v>PRI</v>
      </c>
      <c r="G225" s="27">
        <v>1711</v>
      </c>
      <c r="H225" s="26">
        <v>2797</v>
      </c>
      <c r="I225" s="28">
        <v>426</v>
      </c>
      <c r="J225" s="63">
        <v>0</v>
      </c>
      <c r="K225" s="28">
        <v>517</v>
      </c>
      <c r="L225" s="63">
        <v>2435</v>
      </c>
      <c r="M225" s="63">
        <v>2</v>
      </c>
      <c r="N225" s="28">
        <v>164</v>
      </c>
      <c r="O225" s="30">
        <v>8052</v>
      </c>
      <c r="Q225" s="13"/>
      <c r="S225" s="30">
        <v>9908</v>
      </c>
      <c r="U225" s="13"/>
      <c r="V225" s="88"/>
    </row>
    <row r="226" spans="1:21" ht="12.75" customHeight="1" thickBot="1">
      <c r="A226" s="106"/>
      <c r="B226" s="90"/>
      <c r="D226" s="4"/>
      <c r="E226" s="95"/>
      <c r="F226" s="7"/>
      <c r="G226" s="23">
        <f aca="true" t="shared" si="111" ref="G226:O226">(G225/$O225)</f>
        <v>0.21249379036264282</v>
      </c>
      <c r="H226" s="17">
        <f t="shared" si="111"/>
        <v>0.3473671137605564</v>
      </c>
      <c r="I226" s="24">
        <f t="shared" si="111"/>
        <v>0.05290611028315946</v>
      </c>
      <c r="J226" s="64">
        <f t="shared" si="111"/>
        <v>0</v>
      </c>
      <c r="K226" s="24">
        <f t="shared" si="111"/>
        <v>0.06420765027322405</v>
      </c>
      <c r="L226" s="24">
        <f t="shared" si="111"/>
        <v>0.3024093392945852</v>
      </c>
      <c r="M226" s="24">
        <f t="shared" si="111"/>
        <v>0.00024838549428713363</v>
      </c>
      <c r="N226" s="24">
        <f t="shared" si="111"/>
        <v>0.02036761053154496</v>
      </c>
      <c r="O226" s="25">
        <f t="shared" si="111"/>
        <v>1</v>
      </c>
      <c r="P226" s="7"/>
      <c r="Q226" s="13"/>
      <c r="R226" s="7"/>
      <c r="S226" s="77">
        <f>(O225/S225)</f>
        <v>0.8126766249495357</v>
      </c>
      <c r="T226" s="7"/>
      <c r="U226" s="13"/>
    </row>
    <row r="227" spans="1:22" ht="12.75" customHeight="1" thickBot="1">
      <c r="A227" s="106"/>
      <c r="B227" s="90" t="s">
        <v>103</v>
      </c>
      <c r="D227" s="4"/>
      <c r="E227" s="95" t="str">
        <f>IF(MAX(G227:L227)=G227,"PAN",IF(MAX(G227:L227)=H227,"PRI",IF(MAX(G227:L227)=I227,"PRD",IF(MAX(G227:L227)=J227,"PT",IF(MAX(G227:L227)=K227,"PVEM",IF(MAX(G227:L227)=L227,"CONVERGENCIA"))))))</f>
        <v>PRI</v>
      </c>
      <c r="G227" s="27">
        <v>972</v>
      </c>
      <c r="H227" s="26">
        <v>1150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60</v>
      </c>
      <c r="O227" s="30">
        <v>2182</v>
      </c>
      <c r="Q227" s="13"/>
      <c r="S227" s="30">
        <v>2953</v>
      </c>
      <c r="U227" s="13"/>
      <c r="V227" s="88"/>
    </row>
    <row r="228" spans="1:21" ht="12.75" customHeight="1" thickBot="1">
      <c r="A228" s="106"/>
      <c r="B228" s="90"/>
      <c r="D228" s="4"/>
      <c r="E228" s="95"/>
      <c r="F228" s="7"/>
      <c r="G228" s="23">
        <f aca="true" t="shared" si="112" ref="G228:O228">(G227/$O227)</f>
        <v>0.4454628780934922</v>
      </c>
      <c r="H228" s="17">
        <f t="shared" si="112"/>
        <v>0.5270394133822182</v>
      </c>
      <c r="I228" s="64">
        <f t="shared" si="112"/>
        <v>0</v>
      </c>
      <c r="J228" s="64">
        <f t="shared" si="112"/>
        <v>0</v>
      </c>
      <c r="K228" s="64">
        <f t="shared" si="112"/>
        <v>0</v>
      </c>
      <c r="L228" s="64">
        <f t="shared" si="112"/>
        <v>0</v>
      </c>
      <c r="M228" s="64">
        <f t="shared" si="112"/>
        <v>0</v>
      </c>
      <c r="N228" s="23">
        <f t="shared" si="112"/>
        <v>0.027497708524289642</v>
      </c>
      <c r="O228" s="25">
        <f t="shared" si="112"/>
        <v>1</v>
      </c>
      <c r="P228" s="7"/>
      <c r="Q228" s="13"/>
      <c r="R228" s="7"/>
      <c r="S228" s="77">
        <f>(O227/S227)</f>
        <v>0.7389095834744328</v>
      </c>
      <c r="T228" s="7"/>
      <c r="U228" s="13"/>
    </row>
    <row r="229" spans="1:23" ht="12.75" customHeight="1" thickBot="1">
      <c r="A229" s="106"/>
      <c r="B229" s="90" t="s">
        <v>108</v>
      </c>
      <c r="D229" s="4"/>
      <c r="E229" s="95" t="str">
        <f>IF(MAX(G229:L229)=G229,"PAN",IF(MAX(G229:L229)=H229,"PRI",IF(MAX(G229:L229)=I229,"PRD",IF(MAX(G229:L229)=J229,"PT",IF(MAX(G229:L229)=K229,"PVEM",IF(MAX(G229:L229)=L229,"CONVERGENCIA"))))))</f>
        <v>PRI</v>
      </c>
      <c r="G229" s="27">
        <v>2904</v>
      </c>
      <c r="H229" s="26">
        <v>2987</v>
      </c>
      <c r="I229" s="28">
        <v>196</v>
      </c>
      <c r="J229" s="63">
        <v>0</v>
      </c>
      <c r="K229" s="28">
        <v>248</v>
      </c>
      <c r="L229" s="63">
        <v>2</v>
      </c>
      <c r="M229" s="29">
        <v>4</v>
      </c>
      <c r="N229" s="28">
        <v>275</v>
      </c>
      <c r="O229" s="30">
        <v>6319</v>
      </c>
      <c r="Q229" s="13"/>
      <c r="S229" s="30">
        <v>11222</v>
      </c>
      <c r="U229" s="13"/>
      <c r="V229" s="88"/>
      <c r="W229" s="89" t="s">
        <v>248</v>
      </c>
    </row>
    <row r="230" spans="1:21" ht="12.75" customHeight="1" thickBot="1">
      <c r="A230" s="106"/>
      <c r="B230" s="90"/>
      <c r="D230" s="4"/>
      <c r="E230" s="95"/>
      <c r="F230" s="7"/>
      <c r="G230" s="23">
        <f aca="true" t="shared" si="113" ref="G230:O230">(G229/$O229)</f>
        <v>0.45956638708656433</v>
      </c>
      <c r="H230" s="17">
        <f t="shared" si="113"/>
        <v>0.4727013768001266</v>
      </c>
      <c r="I230" s="24">
        <f t="shared" si="113"/>
        <v>0.031017566070580788</v>
      </c>
      <c r="J230" s="64">
        <f t="shared" si="113"/>
        <v>0</v>
      </c>
      <c r="K230" s="24">
        <f t="shared" si="113"/>
        <v>0.03924671625257161</v>
      </c>
      <c r="L230" s="24">
        <f t="shared" si="113"/>
        <v>0.0003165057762304162</v>
      </c>
      <c r="M230" s="24">
        <f t="shared" si="113"/>
        <v>0.0006330115524608325</v>
      </c>
      <c r="N230" s="24">
        <f t="shared" si="113"/>
        <v>0.04351954423168223</v>
      </c>
      <c r="O230" s="25">
        <f t="shared" si="113"/>
        <v>1</v>
      </c>
      <c r="P230" s="7"/>
      <c r="Q230" s="13"/>
      <c r="R230" s="7"/>
      <c r="S230" s="77">
        <f>(O229/S229)</f>
        <v>0.5630903582249154</v>
      </c>
      <c r="T230" s="7"/>
      <c r="U230" s="13"/>
    </row>
    <row r="231" spans="1:22" ht="12.75" customHeight="1" thickBot="1">
      <c r="A231" s="106"/>
      <c r="B231" s="90" t="s">
        <v>112</v>
      </c>
      <c r="D231" s="4"/>
      <c r="E231" s="95" t="str">
        <f>IF(MAX(G231:L231)=G231,"PAN",IF(MAX(G231:L231)=H231,"PRI",IF(MAX(G231:L231)=I231,"PRD",IF(MAX(G231:L231)=J231,"PT",IF(MAX(G231:L231)=K231,"PVEM",IF(MAX(G231:L231)=L231,"CONVERGENCIA"))))))</f>
        <v>PAN</v>
      </c>
      <c r="G231" s="26">
        <v>1685</v>
      </c>
      <c r="H231" s="27">
        <v>1434</v>
      </c>
      <c r="I231" s="28">
        <v>346</v>
      </c>
      <c r="J231" s="63">
        <v>0</v>
      </c>
      <c r="K231" s="63">
        <v>351</v>
      </c>
      <c r="L231" s="63">
        <v>0</v>
      </c>
      <c r="M231" s="63">
        <v>0</v>
      </c>
      <c r="N231" s="63">
        <v>0</v>
      </c>
      <c r="O231" s="30">
        <v>3816</v>
      </c>
      <c r="Q231" s="13"/>
      <c r="S231" s="30">
        <v>6471</v>
      </c>
      <c r="U231" s="13"/>
      <c r="V231" s="88"/>
    </row>
    <row r="232" spans="1:21" ht="12.75" customHeight="1" thickBot="1">
      <c r="A232" s="106"/>
      <c r="B232" s="90"/>
      <c r="D232" s="4"/>
      <c r="E232" s="95"/>
      <c r="F232" s="7"/>
      <c r="G232" s="17">
        <f aca="true" t="shared" si="114" ref="G232:O232">(G231/$O231)</f>
        <v>0.4415618448637317</v>
      </c>
      <c r="H232" s="23">
        <f t="shared" si="114"/>
        <v>0.3757861635220126</v>
      </c>
      <c r="I232" s="24">
        <f t="shared" si="114"/>
        <v>0.09067085953878407</v>
      </c>
      <c r="J232" s="64">
        <f t="shared" si="114"/>
        <v>0</v>
      </c>
      <c r="K232" s="24">
        <f t="shared" si="114"/>
        <v>0.09198113207547169</v>
      </c>
      <c r="L232" s="64">
        <f t="shared" si="114"/>
        <v>0</v>
      </c>
      <c r="M232" s="64">
        <f t="shared" si="114"/>
        <v>0</v>
      </c>
      <c r="N232" s="64">
        <f t="shared" si="114"/>
        <v>0</v>
      </c>
      <c r="O232" s="25">
        <f t="shared" si="114"/>
        <v>1</v>
      </c>
      <c r="P232" s="7"/>
      <c r="Q232" s="13"/>
      <c r="R232" s="7"/>
      <c r="S232" s="77">
        <f>(O231/S231)</f>
        <v>0.5897079276773296</v>
      </c>
      <c r="T232" s="7"/>
      <c r="U232" s="13"/>
    </row>
    <row r="233" spans="1:22" ht="12.75" customHeight="1" thickBot="1">
      <c r="A233" s="106"/>
      <c r="B233" s="90" t="s">
        <v>114</v>
      </c>
      <c r="D233" s="4"/>
      <c r="E233" s="95" t="str">
        <f>IF(MAX(G233:L233)=G233,"PAN",IF(MAX(G233:L233)=H233,"PRI",IF(MAX(G233:L233)=I233,"PRD",IF(MAX(G233:L233)=J233,"PT",IF(MAX(G233:L233)=K233,"PVEM",IF(MAX(G233:L233)=L233,"CONVERGENCIA"))))))</f>
        <v>PRD</v>
      </c>
      <c r="G233" s="27">
        <v>102</v>
      </c>
      <c r="H233" s="27">
        <v>1877</v>
      </c>
      <c r="I233" s="26">
        <v>1994</v>
      </c>
      <c r="J233" s="63">
        <v>0</v>
      </c>
      <c r="K233" s="63">
        <v>0</v>
      </c>
      <c r="L233" s="63">
        <v>0</v>
      </c>
      <c r="M233" s="63">
        <v>0</v>
      </c>
      <c r="N233" s="63">
        <v>592</v>
      </c>
      <c r="O233" s="30">
        <v>4565</v>
      </c>
      <c r="Q233" s="13"/>
      <c r="S233" s="30">
        <v>5701</v>
      </c>
      <c r="U233" s="13"/>
      <c r="V233" s="88"/>
    </row>
    <row r="234" spans="1:21" ht="12.75" customHeight="1" thickBot="1">
      <c r="A234" s="106"/>
      <c r="B234" s="90"/>
      <c r="D234" s="4"/>
      <c r="E234" s="95"/>
      <c r="F234" s="7"/>
      <c r="G234" s="23">
        <f aca="true" t="shared" si="115" ref="G234:O234">(G233/$O233)</f>
        <v>0.02234392113910186</v>
      </c>
      <c r="H234" s="23">
        <f t="shared" si="115"/>
        <v>0.4111719605695509</v>
      </c>
      <c r="I234" s="17">
        <f t="shared" si="115"/>
        <v>0.43680175246440306</v>
      </c>
      <c r="J234" s="64">
        <f t="shared" si="115"/>
        <v>0</v>
      </c>
      <c r="K234" s="64">
        <f t="shared" si="115"/>
        <v>0</v>
      </c>
      <c r="L234" s="64">
        <f t="shared" si="115"/>
        <v>0</v>
      </c>
      <c r="M234" s="64">
        <f t="shared" si="115"/>
        <v>0</v>
      </c>
      <c r="N234" s="23">
        <f t="shared" si="115"/>
        <v>0.12968236582694415</v>
      </c>
      <c r="O234" s="25">
        <f t="shared" si="115"/>
        <v>1</v>
      </c>
      <c r="P234" s="7"/>
      <c r="Q234" s="13"/>
      <c r="R234" s="7"/>
      <c r="S234" s="77">
        <f>(O233/S233)</f>
        <v>0.8007367128573935</v>
      </c>
      <c r="T234" s="7"/>
      <c r="U234" s="13"/>
    </row>
    <row r="235" spans="1:22" ht="12.75" customHeight="1" thickBot="1">
      <c r="A235" s="106"/>
      <c r="B235" s="90" t="s">
        <v>109</v>
      </c>
      <c r="D235" s="4"/>
      <c r="E235" s="95" t="str">
        <f>IF(MAX(G235:L235)=G235,"PAN",IF(MAX(G235:L235)=H235,"PRI",IF(MAX(G235:L235)=I235,"PRD",IF(MAX(G235:L235)=J235,"PT",IF(MAX(G235:L235)=K235,"PVEM",IF(MAX(G235:L235)=L235,"CONVERGENCIA"))))))</f>
        <v>PRI</v>
      </c>
      <c r="G235" s="63">
        <v>37</v>
      </c>
      <c r="H235" s="26">
        <v>918</v>
      </c>
      <c r="I235" s="28">
        <v>883</v>
      </c>
      <c r="J235" s="63">
        <v>0</v>
      </c>
      <c r="K235" s="63">
        <v>0</v>
      </c>
      <c r="L235" s="63">
        <v>0</v>
      </c>
      <c r="M235" s="63">
        <v>0</v>
      </c>
      <c r="N235" s="28">
        <v>55</v>
      </c>
      <c r="O235" s="30">
        <v>1893</v>
      </c>
      <c r="Q235" s="13"/>
      <c r="S235" s="30">
        <v>2436</v>
      </c>
      <c r="U235" s="13"/>
      <c r="V235" s="88"/>
    </row>
    <row r="236" spans="1:21" ht="12.75" customHeight="1" thickBot="1">
      <c r="A236" s="106"/>
      <c r="B236" s="90"/>
      <c r="D236" s="4"/>
      <c r="E236" s="95"/>
      <c r="F236" s="7"/>
      <c r="G236" s="24">
        <f aca="true" t="shared" si="116" ref="G236:O236">(G235/$O235)</f>
        <v>0.01954569466455362</v>
      </c>
      <c r="H236" s="17">
        <f t="shared" si="116"/>
        <v>0.4849445324881141</v>
      </c>
      <c r="I236" s="24">
        <f t="shared" si="116"/>
        <v>0.4664553618594823</v>
      </c>
      <c r="J236" s="64">
        <f t="shared" si="116"/>
        <v>0</v>
      </c>
      <c r="K236" s="64">
        <f t="shared" si="116"/>
        <v>0</v>
      </c>
      <c r="L236" s="64">
        <f t="shared" si="116"/>
        <v>0</v>
      </c>
      <c r="M236" s="64">
        <f t="shared" si="116"/>
        <v>0</v>
      </c>
      <c r="N236" s="24">
        <f t="shared" si="116"/>
        <v>0.029054410987849975</v>
      </c>
      <c r="O236" s="25">
        <f t="shared" si="116"/>
        <v>1</v>
      </c>
      <c r="P236" s="7"/>
      <c r="Q236" s="13"/>
      <c r="R236" s="7"/>
      <c r="S236" s="77">
        <f>(O235/S235)</f>
        <v>0.7770935960591133</v>
      </c>
      <c r="T236" s="7"/>
      <c r="U236" s="13"/>
    </row>
    <row r="237" spans="1:22" ht="12.75" customHeight="1" thickBot="1">
      <c r="A237" s="106"/>
      <c r="B237" s="90" t="s">
        <v>104</v>
      </c>
      <c r="D237" s="4"/>
      <c r="E237" s="95" t="str">
        <f>IF(MAX(G237:L237)=G237,"PAN",IF(MAX(G237:L237)=H237,"PRI",IF(MAX(G237:L237)=I237,"PRD",IF(MAX(G237:L237)=J237,"PT",IF(MAX(G237:L237)=K237,"PVEM",IF(MAX(G237:L237)=L237,"CONVERGENCIA"))))))</f>
        <v>PRD</v>
      </c>
      <c r="G237" s="27">
        <v>761</v>
      </c>
      <c r="H237" s="27">
        <v>2462</v>
      </c>
      <c r="I237" s="26">
        <v>2557</v>
      </c>
      <c r="J237" s="63">
        <v>0</v>
      </c>
      <c r="K237" s="63">
        <v>0</v>
      </c>
      <c r="L237" s="63">
        <v>0</v>
      </c>
      <c r="M237" s="63">
        <v>0</v>
      </c>
      <c r="N237" s="28">
        <v>123</v>
      </c>
      <c r="O237" s="30">
        <v>5903</v>
      </c>
      <c r="Q237" s="13"/>
      <c r="S237" s="30">
        <v>8577</v>
      </c>
      <c r="U237" s="13"/>
      <c r="V237" s="88"/>
    </row>
    <row r="238" spans="1:21" ht="12.75" customHeight="1" thickBot="1">
      <c r="A238" s="106"/>
      <c r="B238" s="90"/>
      <c r="D238" s="4"/>
      <c r="E238" s="95"/>
      <c r="F238" s="7"/>
      <c r="G238" s="23">
        <f aca="true" t="shared" si="117" ref="G238:O238">(G237/$O237)</f>
        <v>0.12891749957648654</v>
      </c>
      <c r="H238" s="23">
        <f t="shared" si="117"/>
        <v>0.417076063018804</v>
      </c>
      <c r="I238" s="17">
        <f t="shared" si="117"/>
        <v>0.4331695747924784</v>
      </c>
      <c r="J238" s="64">
        <f t="shared" si="117"/>
        <v>0</v>
      </c>
      <c r="K238" s="64">
        <f t="shared" si="117"/>
        <v>0</v>
      </c>
      <c r="L238" s="64">
        <f t="shared" si="117"/>
        <v>0</v>
      </c>
      <c r="M238" s="64">
        <f t="shared" si="117"/>
        <v>0</v>
      </c>
      <c r="N238" s="24">
        <f t="shared" si="117"/>
        <v>0.02083686261223107</v>
      </c>
      <c r="O238" s="25">
        <f t="shared" si="117"/>
        <v>1</v>
      </c>
      <c r="P238" s="7"/>
      <c r="Q238" s="13"/>
      <c r="R238" s="7"/>
      <c r="S238" s="77">
        <f>(O237/S237)</f>
        <v>0.6882359799463682</v>
      </c>
      <c r="T238" s="7"/>
      <c r="U238" s="13"/>
    </row>
    <row r="239" spans="1:22" ht="12.75" customHeight="1" thickBot="1">
      <c r="A239" s="106"/>
      <c r="B239" s="90" t="s">
        <v>105</v>
      </c>
      <c r="D239" s="4"/>
      <c r="E239" s="95" t="str">
        <f>IF(MAX(G239:L239)=G239,"PAN",IF(MAX(G239:L239)=H239,"PRI",IF(MAX(G239:L239)=I239,"PRD",IF(MAX(G239:L239)=J239,"PT",IF(MAX(G239:L239)=K239,"PVEM",IF(MAX(G239:L239)=L239,"CONVERGENCIA"))))))</f>
        <v>PRD</v>
      </c>
      <c r="G239" s="27">
        <v>1556</v>
      </c>
      <c r="H239" s="27">
        <v>1162</v>
      </c>
      <c r="I239" s="26">
        <v>1966</v>
      </c>
      <c r="J239" s="63">
        <v>0</v>
      </c>
      <c r="K239" s="28">
        <v>522</v>
      </c>
      <c r="L239" s="63">
        <v>0</v>
      </c>
      <c r="M239" s="63">
        <v>0</v>
      </c>
      <c r="N239" s="28">
        <v>74</v>
      </c>
      <c r="O239" s="30">
        <v>5280</v>
      </c>
      <c r="Q239" s="13"/>
      <c r="S239" s="30">
        <v>7165</v>
      </c>
      <c r="U239" s="13"/>
      <c r="V239" s="88"/>
    </row>
    <row r="240" spans="1:21" ht="12.75" customHeight="1" thickBot="1">
      <c r="A240" s="106"/>
      <c r="B240" s="90"/>
      <c r="D240" s="4"/>
      <c r="E240" s="95"/>
      <c r="F240" s="7"/>
      <c r="G240" s="23">
        <f aca="true" t="shared" si="118" ref="G240:O240">(G239/$O239)</f>
        <v>0.2946969696969697</v>
      </c>
      <c r="H240" s="23">
        <f t="shared" si="118"/>
        <v>0.22007575757575756</v>
      </c>
      <c r="I240" s="17">
        <f t="shared" si="118"/>
        <v>0.3723484848484849</v>
      </c>
      <c r="J240" s="64">
        <f t="shared" si="118"/>
        <v>0</v>
      </c>
      <c r="K240" s="24">
        <f t="shared" si="118"/>
        <v>0.09886363636363636</v>
      </c>
      <c r="L240" s="64">
        <f t="shared" si="118"/>
        <v>0</v>
      </c>
      <c r="M240" s="64">
        <f t="shared" si="118"/>
        <v>0</v>
      </c>
      <c r="N240" s="24">
        <f t="shared" si="118"/>
        <v>0.014015151515151515</v>
      </c>
      <c r="O240" s="25">
        <f t="shared" si="118"/>
        <v>1</v>
      </c>
      <c r="P240" s="7"/>
      <c r="Q240" s="13"/>
      <c r="R240" s="7"/>
      <c r="S240" s="77">
        <f>(O239/S239)</f>
        <v>0.7369155617585486</v>
      </c>
      <c r="T240" s="7"/>
      <c r="U240" s="13"/>
    </row>
    <row r="241" spans="1:22" ht="12.75" customHeight="1" thickBot="1">
      <c r="A241" s="106"/>
      <c r="B241" s="90" t="s">
        <v>113</v>
      </c>
      <c r="D241" s="4"/>
      <c r="E241" s="95" t="str">
        <f>IF(MAX(G241:L241)=G241,"PAN",IF(MAX(G241:L241)=H241,"PRI",IF(MAX(G241:L241)=I241,"PRD",IF(MAX(G241:L241)=J241,"PT",IF(MAX(G241:L241)=K241,"PVEM",IF(MAX(G241:L241)=L241,"CONVERGENCIA"))))))</f>
        <v>PAN</v>
      </c>
      <c r="G241" s="26">
        <v>2070</v>
      </c>
      <c r="H241" s="27">
        <v>1962</v>
      </c>
      <c r="I241" s="28">
        <v>71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30">
        <v>4103</v>
      </c>
      <c r="Q241" s="13"/>
      <c r="S241" s="30">
        <v>6401</v>
      </c>
      <c r="U241" s="13"/>
      <c r="V241" s="88"/>
    </row>
    <row r="242" spans="1:21" ht="12.75" customHeight="1" thickBot="1">
      <c r="A242" s="106"/>
      <c r="B242" s="90"/>
      <c r="D242" s="4"/>
      <c r="E242" s="95"/>
      <c r="F242" s="7"/>
      <c r="G242" s="17">
        <f aca="true" t="shared" si="119" ref="G242:O242">(G241/$O241)</f>
        <v>0.5045088959298074</v>
      </c>
      <c r="H242" s="23">
        <f t="shared" si="119"/>
        <v>0.47818669266390446</v>
      </c>
      <c r="I242" s="24">
        <f t="shared" si="119"/>
        <v>0.017304411406288082</v>
      </c>
      <c r="J242" s="64">
        <f t="shared" si="119"/>
        <v>0</v>
      </c>
      <c r="K242" s="64">
        <f t="shared" si="119"/>
        <v>0</v>
      </c>
      <c r="L242" s="64">
        <f t="shared" si="119"/>
        <v>0</v>
      </c>
      <c r="M242" s="64">
        <f t="shared" si="119"/>
        <v>0</v>
      </c>
      <c r="N242" s="64">
        <f t="shared" si="119"/>
        <v>0</v>
      </c>
      <c r="O242" s="25">
        <f t="shared" si="119"/>
        <v>1</v>
      </c>
      <c r="P242" s="7"/>
      <c r="Q242" s="13"/>
      <c r="R242" s="7"/>
      <c r="S242" s="77">
        <f>(O241/S241)</f>
        <v>0.6409935947508202</v>
      </c>
      <c r="T242" s="7"/>
      <c r="U242" s="13"/>
    </row>
    <row r="243" spans="1:22" ht="12.75" customHeight="1" thickBot="1">
      <c r="A243" s="106"/>
      <c r="B243" s="90" t="s">
        <v>110</v>
      </c>
      <c r="D243" s="4"/>
      <c r="E243" s="95" t="str">
        <f>IF(MAX(G243:L243)=G243,"PAN",IF(MAX(G243:L243)=H243,"PRI",IF(MAX(G243:L243)=I243,"PRD",IF(MAX(G243:L243)=J243,"PT",IF(MAX(G243:L243)=K243,"PVEM",IF(MAX(G243:L243)=L243,"CONVERGENCIA"))))))</f>
        <v>PRI</v>
      </c>
      <c r="G243" s="27">
        <v>3117</v>
      </c>
      <c r="H243" s="26">
        <v>3382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28">
        <v>435</v>
      </c>
      <c r="O243" s="30">
        <v>6934</v>
      </c>
      <c r="Q243" s="13"/>
      <c r="S243" s="30">
        <v>11153</v>
      </c>
      <c r="U243" s="13"/>
      <c r="V243" s="88"/>
    </row>
    <row r="244" spans="1:21" ht="12.75" customHeight="1" thickBot="1">
      <c r="A244" s="106"/>
      <c r="B244" s="90"/>
      <c r="D244" s="4"/>
      <c r="E244" s="95"/>
      <c r="F244" s="7"/>
      <c r="G244" s="23">
        <f aca="true" t="shared" si="120" ref="G244:O244">(G243/$O243)</f>
        <v>0.44952408422267087</v>
      </c>
      <c r="H244" s="17">
        <f t="shared" si="120"/>
        <v>0.4877415633112201</v>
      </c>
      <c r="I244" s="64">
        <f t="shared" si="120"/>
        <v>0</v>
      </c>
      <c r="J244" s="64">
        <f t="shared" si="120"/>
        <v>0</v>
      </c>
      <c r="K244" s="64">
        <f t="shared" si="120"/>
        <v>0</v>
      </c>
      <c r="L244" s="64">
        <f t="shared" si="120"/>
        <v>0</v>
      </c>
      <c r="M244" s="64">
        <f t="shared" si="120"/>
        <v>0</v>
      </c>
      <c r="N244" s="24">
        <f t="shared" si="120"/>
        <v>0.06273435246610903</v>
      </c>
      <c r="O244" s="25">
        <f t="shared" si="120"/>
        <v>1</v>
      </c>
      <c r="P244" s="7"/>
      <c r="Q244" s="13"/>
      <c r="R244" s="7"/>
      <c r="S244" s="77">
        <f>(O243/S243)</f>
        <v>0.6217161301891868</v>
      </c>
      <c r="T244" s="7"/>
      <c r="U244" s="13"/>
    </row>
    <row r="245" spans="1:22" ht="12.75" customHeight="1" thickBot="1">
      <c r="A245" s="106"/>
      <c r="B245" s="90" t="s">
        <v>102</v>
      </c>
      <c r="D245" s="4"/>
      <c r="E245" s="95" t="str">
        <f>IF(MAX(G245:L245)=G245,"PAN",IF(MAX(G245:L245)=H245,"PRI",IF(MAX(G245:L245)=I245,"PRD",IF(MAX(G245:L245)=J245,"PT",IF(MAX(G245:L245)=K245,"PVEM",IF(MAX(G245:L245)=L245,"CONVERGENCIA"))))))</f>
        <v>PRI</v>
      </c>
      <c r="G245" s="27">
        <v>862</v>
      </c>
      <c r="H245" s="26">
        <v>1279</v>
      </c>
      <c r="I245" s="63">
        <v>974</v>
      </c>
      <c r="J245" s="63">
        <v>0</v>
      </c>
      <c r="K245" s="63">
        <v>0</v>
      </c>
      <c r="L245" s="63">
        <v>0</v>
      </c>
      <c r="M245" s="63">
        <v>0</v>
      </c>
      <c r="N245" s="28">
        <v>89</v>
      </c>
      <c r="O245" s="30">
        <v>3204</v>
      </c>
      <c r="Q245" s="13"/>
      <c r="S245" s="30">
        <v>5219</v>
      </c>
      <c r="U245" s="13"/>
      <c r="V245" s="88"/>
    </row>
    <row r="246" spans="1:21" ht="12.75" customHeight="1" thickBot="1">
      <c r="A246" s="106"/>
      <c r="B246" s="90"/>
      <c r="D246" s="4"/>
      <c r="E246" s="95"/>
      <c r="F246" s="7"/>
      <c r="G246" s="23">
        <f aca="true" t="shared" si="121" ref="G246:O246">(G245/$O245)</f>
        <v>0.2690387016229713</v>
      </c>
      <c r="H246" s="17">
        <f t="shared" si="121"/>
        <v>0.39918851435705366</v>
      </c>
      <c r="I246" s="23">
        <f t="shared" si="121"/>
        <v>0.3039950062421973</v>
      </c>
      <c r="J246" s="64">
        <f t="shared" si="121"/>
        <v>0</v>
      </c>
      <c r="K246" s="64">
        <f t="shared" si="121"/>
        <v>0</v>
      </c>
      <c r="L246" s="64">
        <f t="shared" si="121"/>
        <v>0</v>
      </c>
      <c r="M246" s="64">
        <f t="shared" si="121"/>
        <v>0</v>
      </c>
      <c r="N246" s="24">
        <f t="shared" si="121"/>
        <v>0.027777777777777776</v>
      </c>
      <c r="O246" s="25">
        <f t="shared" si="121"/>
        <v>1</v>
      </c>
      <c r="P246" s="7"/>
      <c r="Q246" s="13"/>
      <c r="R246" s="7"/>
      <c r="S246" s="77">
        <f>(O245/S245)</f>
        <v>0.6139107108641502</v>
      </c>
      <c r="T246" s="7"/>
      <c r="U246" s="13"/>
    </row>
    <row r="247" spans="1:22" ht="12.75" customHeight="1" thickBot="1">
      <c r="A247" s="106"/>
      <c r="B247" s="90" t="s">
        <v>107</v>
      </c>
      <c r="D247" s="4"/>
      <c r="E247" s="95" t="str">
        <f>IF(MAX(G247:L247)=G247,"PAN",IF(MAX(G247:L247)=H247,"PRI",IF(MAX(G247:L247)=I247,"PRD",IF(MAX(G247:L247)=J247,"PT",IF(MAX(G247:L247)=K247,"PVEM",IF(MAX(G247:L247)=L247,"CONVERGENCIA"))))))</f>
        <v>PRI</v>
      </c>
      <c r="G247" s="27">
        <v>1118</v>
      </c>
      <c r="H247" s="26">
        <v>2159</v>
      </c>
      <c r="I247" s="63">
        <v>970</v>
      </c>
      <c r="J247" s="63">
        <v>0</v>
      </c>
      <c r="K247" s="28">
        <v>1358</v>
      </c>
      <c r="L247" s="63">
        <v>203</v>
      </c>
      <c r="M247" s="63">
        <v>0</v>
      </c>
      <c r="N247" s="28">
        <v>131</v>
      </c>
      <c r="O247" s="30">
        <v>5939</v>
      </c>
      <c r="Q247" s="13"/>
      <c r="S247" s="30">
        <v>8363</v>
      </c>
      <c r="U247" s="13"/>
      <c r="V247" s="88"/>
    </row>
    <row r="248" spans="1:21" ht="12.75" customHeight="1" thickBot="1">
      <c r="A248" s="106"/>
      <c r="B248" s="90"/>
      <c r="D248" s="4"/>
      <c r="E248" s="95"/>
      <c r="F248" s="7"/>
      <c r="G248" s="23">
        <f aca="true" t="shared" si="122" ref="G248:O248">(G247/$O247)</f>
        <v>0.1882471796598754</v>
      </c>
      <c r="H248" s="17">
        <f t="shared" si="122"/>
        <v>0.3635292136723354</v>
      </c>
      <c r="I248" s="23">
        <f t="shared" si="122"/>
        <v>0.1633271594544536</v>
      </c>
      <c r="J248" s="64">
        <f t="shared" si="122"/>
        <v>0</v>
      </c>
      <c r="K248" s="24">
        <f t="shared" si="122"/>
        <v>0.22865802323623505</v>
      </c>
      <c r="L248" s="23">
        <f t="shared" si="122"/>
        <v>0.03418083852500421</v>
      </c>
      <c r="M248" s="64">
        <f t="shared" si="122"/>
        <v>0</v>
      </c>
      <c r="N248" s="24">
        <f t="shared" si="122"/>
        <v>0.022057585452096313</v>
      </c>
      <c r="O248" s="25">
        <f t="shared" si="122"/>
        <v>1</v>
      </c>
      <c r="P248" s="7"/>
      <c r="Q248" s="13"/>
      <c r="R248" s="7"/>
      <c r="S248" s="77">
        <f>(O247/S247)</f>
        <v>0.7101518593806051</v>
      </c>
      <c r="T248" s="7"/>
      <c r="U248" s="13"/>
    </row>
    <row r="249" spans="1:22" ht="12.75" customHeight="1" thickBot="1">
      <c r="A249" s="106"/>
      <c r="B249" s="90" t="s">
        <v>111</v>
      </c>
      <c r="D249" s="4"/>
      <c r="E249" s="95" t="str">
        <f>IF(MAX(G249:L249)=G249,"PAN",IF(MAX(G249:L249)=H249,"PRI",IF(MAX(G249:L249)=I249,"PRD",IF(MAX(G249:L249)=J249,"PT",IF(MAX(G249:L249)=K249,"PVEM",IF(MAX(G249:L249)=L249,"CONVERGENCIA"))))))</f>
        <v>PRD</v>
      </c>
      <c r="G249" s="27">
        <v>751</v>
      </c>
      <c r="H249" s="27">
        <v>2006</v>
      </c>
      <c r="I249" s="26">
        <v>2808</v>
      </c>
      <c r="J249" s="63">
        <v>8</v>
      </c>
      <c r="K249" s="28">
        <v>2</v>
      </c>
      <c r="L249" s="63">
        <v>2</v>
      </c>
      <c r="M249" s="63">
        <v>10</v>
      </c>
      <c r="N249" s="28">
        <v>375</v>
      </c>
      <c r="O249" s="30">
        <v>5962</v>
      </c>
      <c r="Q249" s="13"/>
      <c r="S249" s="30">
        <v>9452</v>
      </c>
      <c r="U249" s="13"/>
      <c r="V249" s="88"/>
    </row>
    <row r="250" spans="1:21" ht="12.75" customHeight="1" thickBot="1">
      <c r="A250" s="106"/>
      <c r="B250" s="90"/>
      <c r="D250" s="4"/>
      <c r="E250" s="95"/>
      <c r="F250" s="7"/>
      <c r="G250" s="23">
        <f aca="true" t="shared" si="123" ref="G250:O250">(G249/$O249)</f>
        <v>0.12596444146259644</v>
      </c>
      <c r="H250" s="23">
        <f t="shared" si="123"/>
        <v>0.3364642737336464</v>
      </c>
      <c r="I250" s="17">
        <f t="shared" si="123"/>
        <v>0.4709828916470983</v>
      </c>
      <c r="J250" s="23">
        <f t="shared" si="123"/>
        <v>0.0013418316001341832</v>
      </c>
      <c r="K250" s="24">
        <f t="shared" si="123"/>
        <v>0.0003354579000335458</v>
      </c>
      <c r="L250" s="23">
        <f t="shared" si="123"/>
        <v>0.0003354579000335458</v>
      </c>
      <c r="M250" s="23">
        <f t="shared" si="123"/>
        <v>0.0016772895001677288</v>
      </c>
      <c r="N250" s="24">
        <f t="shared" si="123"/>
        <v>0.06289835625628984</v>
      </c>
      <c r="O250" s="25">
        <f t="shared" si="123"/>
        <v>1</v>
      </c>
      <c r="P250" s="7"/>
      <c r="Q250" s="13"/>
      <c r="R250" s="7"/>
      <c r="S250" s="77">
        <f>(O249/S249)</f>
        <v>0.6307659754549302</v>
      </c>
      <c r="T250" s="7"/>
      <c r="U250" s="13"/>
    </row>
    <row r="251" spans="4:21" ht="12.75" customHeight="1">
      <c r="D251" s="5"/>
      <c r="E251" s="7"/>
      <c r="F251" s="7"/>
      <c r="G251" s="31">
        <f aca="true" t="shared" si="124" ref="G251:O251">G249+G247+G245+G243+G241+G239+G237+G235+G233+G231+G229+G227+G225+G223</f>
        <v>22737</v>
      </c>
      <c r="H251" s="31">
        <f t="shared" si="124"/>
        <v>30607</v>
      </c>
      <c r="I251" s="32">
        <f t="shared" si="124"/>
        <v>17578</v>
      </c>
      <c r="J251" s="32">
        <f t="shared" si="124"/>
        <v>231</v>
      </c>
      <c r="K251" s="32">
        <f t="shared" si="124"/>
        <v>3000</v>
      </c>
      <c r="L251" s="33">
        <f t="shared" si="124"/>
        <v>2706</v>
      </c>
      <c r="M251" s="33">
        <f t="shared" si="124"/>
        <v>16</v>
      </c>
      <c r="N251" s="32">
        <f t="shared" si="124"/>
        <v>3502</v>
      </c>
      <c r="O251" s="34">
        <f t="shared" si="124"/>
        <v>80080</v>
      </c>
      <c r="P251" s="2"/>
      <c r="Q251" s="75"/>
      <c r="R251" s="2"/>
      <c r="S251" s="34">
        <v>120398</v>
      </c>
      <c r="T251" s="2"/>
      <c r="U251" s="75"/>
    </row>
    <row r="252" spans="4:21" ht="12.75" customHeight="1">
      <c r="D252" s="4"/>
      <c r="E252" s="7"/>
      <c r="F252" s="7"/>
      <c r="G252" s="35">
        <f aca="true" t="shared" si="125" ref="G252:O252">(G251/$O251)</f>
        <v>0.2839285714285714</v>
      </c>
      <c r="H252" s="36">
        <f t="shared" si="125"/>
        <v>0.3822052947052947</v>
      </c>
      <c r="I252" s="36">
        <f t="shared" si="125"/>
        <v>0.2195054945054945</v>
      </c>
      <c r="J252" s="36">
        <f t="shared" si="125"/>
        <v>0.0028846153846153848</v>
      </c>
      <c r="K252" s="36">
        <f t="shared" si="125"/>
        <v>0.037462537462537464</v>
      </c>
      <c r="L252" s="36">
        <f t="shared" si="125"/>
        <v>0.03379120879120879</v>
      </c>
      <c r="M252" s="36">
        <f t="shared" si="125"/>
        <v>0.0001998001998001998</v>
      </c>
      <c r="N252" s="36">
        <f t="shared" si="125"/>
        <v>0.04373126873126873</v>
      </c>
      <c r="O252" s="37">
        <f t="shared" si="125"/>
        <v>1</v>
      </c>
      <c r="P252" s="2"/>
      <c r="Q252" s="13"/>
      <c r="R252" s="2"/>
      <c r="S252" s="76">
        <f>(O251/S251)</f>
        <v>0.6651273276964733</v>
      </c>
      <c r="T252" s="2"/>
      <c r="U252" s="13"/>
    </row>
    <row r="253" spans="1:21" ht="12.75" customHeight="1">
      <c r="A253" s="8"/>
      <c r="B253" s="11"/>
      <c r="D253" s="4"/>
      <c r="E253" s="7"/>
      <c r="F253" s="7"/>
      <c r="G253" s="51"/>
      <c r="H253" s="52"/>
      <c r="I253" s="52"/>
      <c r="J253" s="52"/>
      <c r="K253" s="52"/>
      <c r="L253" s="52"/>
      <c r="M253" s="52"/>
      <c r="N253" s="52"/>
      <c r="O253" s="53"/>
      <c r="P253" s="7"/>
      <c r="Q253" s="13"/>
      <c r="R253" s="7"/>
      <c r="S253" s="53"/>
      <c r="T253" s="7"/>
      <c r="U253" s="13"/>
    </row>
    <row r="254" spans="1:23" ht="12.75" customHeight="1" thickBot="1">
      <c r="A254" s="106" t="s">
        <v>229</v>
      </c>
      <c r="B254" s="91" t="s">
        <v>115</v>
      </c>
      <c r="D254" s="4"/>
      <c r="E254" s="95" t="str">
        <f>IF(MAX(G254:L254)=G254,"PAN",IF(MAX(G254:L254)=H254,"PRI",IF(MAX(G254:L254)=I254,"PRD",IF(MAX(G254:L254)=J254,"PT",IF(MAX(G254:L254)=K254,"PVEM",IF(MAX(G254:L254)=L254,"CONVERGENCIA"))))))</f>
        <v>PRI</v>
      </c>
      <c r="G254" s="18">
        <v>2958</v>
      </c>
      <c r="H254" s="19">
        <v>4826</v>
      </c>
      <c r="I254" s="20">
        <v>3545</v>
      </c>
      <c r="J254" s="20">
        <v>992</v>
      </c>
      <c r="K254" s="20">
        <v>3163</v>
      </c>
      <c r="L254" s="63">
        <v>1</v>
      </c>
      <c r="M254" s="63">
        <v>1</v>
      </c>
      <c r="N254" s="20">
        <v>673</v>
      </c>
      <c r="O254" s="22">
        <v>16158</v>
      </c>
      <c r="Q254" s="13"/>
      <c r="S254" s="22">
        <v>31169</v>
      </c>
      <c r="U254" s="13"/>
      <c r="V254" s="88"/>
      <c r="W254" s="89" t="s">
        <v>248</v>
      </c>
    </row>
    <row r="255" spans="1:21" ht="12.75" customHeight="1" thickBot="1">
      <c r="A255" s="106"/>
      <c r="B255" s="90"/>
      <c r="D255" s="4"/>
      <c r="E255" s="95"/>
      <c r="F255" s="7"/>
      <c r="G255" s="23">
        <f aca="true" t="shared" si="126" ref="G255:O255">(G254/$O254)</f>
        <v>0.1830672112885258</v>
      </c>
      <c r="H255" s="17">
        <f t="shared" si="126"/>
        <v>0.29867557866072536</v>
      </c>
      <c r="I255" s="24">
        <f t="shared" si="126"/>
        <v>0.21939596484713456</v>
      </c>
      <c r="J255" s="24">
        <f t="shared" si="126"/>
        <v>0.06139373684861988</v>
      </c>
      <c r="K255" s="24">
        <f t="shared" si="126"/>
        <v>0.1957544250526055</v>
      </c>
      <c r="L255" s="24">
        <f t="shared" si="126"/>
        <v>6.188884762965714E-05</v>
      </c>
      <c r="M255" s="24">
        <f t="shared" si="126"/>
        <v>6.188884762965714E-05</v>
      </c>
      <c r="N255" s="24">
        <f t="shared" si="126"/>
        <v>0.041651194454759254</v>
      </c>
      <c r="O255" s="25">
        <f t="shared" si="126"/>
        <v>1</v>
      </c>
      <c r="P255" s="7"/>
      <c r="Q255" s="13"/>
      <c r="R255" s="7"/>
      <c r="S255" s="77">
        <f>(O254/S254)</f>
        <v>0.5183996920016684</v>
      </c>
      <c r="T255" s="7"/>
      <c r="U255" s="13"/>
    </row>
    <row r="256" spans="1:22" ht="12.75" customHeight="1" thickBot="1">
      <c r="A256" s="106"/>
      <c r="B256" s="90" t="s">
        <v>116</v>
      </c>
      <c r="D256" s="4"/>
      <c r="E256" s="95" t="str">
        <f>IF(MAX(G256:L256)=G256,"PAN",IF(MAX(G256:L256)=H256,"PRI",IF(MAX(G256:L256)=I256,"PRD",IF(MAX(G256:L256)=J256,"PT",IF(MAX(G256:L256)=K256,"PVEM",IF(MAX(G256:L256)=L256,"CONVERGENCIA"))))))</f>
        <v>PAN</v>
      </c>
      <c r="G256" s="26">
        <v>7965</v>
      </c>
      <c r="H256" s="27">
        <v>7495</v>
      </c>
      <c r="I256" s="28">
        <v>926</v>
      </c>
      <c r="J256" s="63">
        <v>203</v>
      </c>
      <c r="K256" s="63">
        <v>291</v>
      </c>
      <c r="L256" s="28">
        <v>1266</v>
      </c>
      <c r="M256" s="63">
        <v>0</v>
      </c>
      <c r="N256" s="28">
        <v>612</v>
      </c>
      <c r="O256" s="30">
        <v>18758</v>
      </c>
      <c r="Q256" s="13"/>
      <c r="S256" s="30">
        <v>35215</v>
      </c>
      <c r="U256" s="13"/>
      <c r="V256" s="88"/>
    </row>
    <row r="257" spans="1:21" ht="12.75" customHeight="1" thickBot="1">
      <c r="A257" s="106"/>
      <c r="B257" s="90"/>
      <c r="D257" s="4"/>
      <c r="E257" s="95"/>
      <c r="F257" s="7"/>
      <c r="G257" s="17">
        <f aca="true" t="shared" si="127" ref="G257:O257">(G256/$O256)</f>
        <v>0.4246188292994989</v>
      </c>
      <c r="H257" s="23">
        <f t="shared" si="127"/>
        <v>0.39956285318264206</v>
      </c>
      <c r="I257" s="24">
        <f t="shared" si="127"/>
        <v>0.049365604008956177</v>
      </c>
      <c r="J257" s="24">
        <f t="shared" si="127"/>
        <v>0.010822049258982834</v>
      </c>
      <c r="K257" s="24">
        <f t="shared" si="127"/>
        <v>0.015513380957458151</v>
      </c>
      <c r="L257" s="24">
        <f t="shared" si="127"/>
        <v>0.06749120375306536</v>
      </c>
      <c r="M257" s="64">
        <f t="shared" si="127"/>
        <v>0</v>
      </c>
      <c r="N257" s="24">
        <f t="shared" si="127"/>
        <v>0.03262607953939652</v>
      </c>
      <c r="O257" s="25">
        <f t="shared" si="127"/>
        <v>1</v>
      </c>
      <c r="P257" s="7"/>
      <c r="Q257" s="13"/>
      <c r="R257" s="7"/>
      <c r="S257" s="77">
        <f>(O256/S256)</f>
        <v>0.5326707369018884</v>
      </c>
      <c r="T257" s="7"/>
      <c r="U257" s="13"/>
    </row>
    <row r="258" spans="1:22" ht="12.75" customHeight="1" thickBot="1">
      <c r="A258" s="106"/>
      <c r="B258" s="90" t="s">
        <v>117</v>
      </c>
      <c r="D258" s="4"/>
      <c r="E258" s="95" t="str">
        <f>IF(MAX(G258:L258)=G258,"PAN",IF(MAX(G258:L258)=H258,"PRI",IF(MAX(G258:L258)=I258,"PRD",IF(MAX(G258:L258)=J258,"PT",IF(MAX(G258:L258)=K258,"PVEM",IF(MAX(G258:L258)=L258,"CONVERGENCIA"))))))</f>
        <v>PRI</v>
      </c>
      <c r="G258" s="18">
        <v>363</v>
      </c>
      <c r="H258" s="19">
        <v>972</v>
      </c>
      <c r="I258" s="20">
        <v>654</v>
      </c>
      <c r="J258" s="20">
        <v>874</v>
      </c>
      <c r="K258" s="63">
        <v>0</v>
      </c>
      <c r="L258" s="63">
        <v>0</v>
      </c>
      <c r="M258" s="63">
        <v>0</v>
      </c>
      <c r="N258" s="28">
        <v>97</v>
      </c>
      <c r="O258" s="30">
        <v>2960</v>
      </c>
      <c r="Q258" s="13"/>
      <c r="S258" s="30">
        <v>3885</v>
      </c>
      <c r="U258" s="13"/>
      <c r="V258" s="88"/>
    </row>
    <row r="259" spans="1:21" ht="12.75" customHeight="1" thickBot="1">
      <c r="A259" s="106"/>
      <c r="B259" s="90"/>
      <c r="D259" s="4"/>
      <c r="E259" s="95"/>
      <c r="F259" s="7"/>
      <c r="G259" s="23">
        <f aca="true" t="shared" si="128" ref="G259:O259">(G258/$O258)</f>
        <v>0.12263513513513513</v>
      </c>
      <c r="H259" s="17">
        <f t="shared" si="128"/>
        <v>0.32837837837837835</v>
      </c>
      <c r="I259" s="24">
        <f t="shared" si="128"/>
        <v>0.22094594594594594</v>
      </c>
      <c r="J259" s="24">
        <f t="shared" si="128"/>
        <v>0.29527027027027025</v>
      </c>
      <c r="K259" s="64">
        <f t="shared" si="128"/>
        <v>0</v>
      </c>
      <c r="L259" s="64">
        <f t="shared" si="128"/>
        <v>0</v>
      </c>
      <c r="M259" s="64">
        <f t="shared" si="128"/>
        <v>0</v>
      </c>
      <c r="N259" s="24">
        <f t="shared" si="128"/>
        <v>0.03277027027027027</v>
      </c>
      <c r="O259" s="25">
        <f t="shared" si="128"/>
        <v>1</v>
      </c>
      <c r="P259" s="7"/>
      <c r="Q259" s="13"/>
      <c r="R259" s="7"/>
      <c r="S259" s="77">
        <f>(O258/S258)</f>
        <v>0.7619047619047619</v>
      </c>
      <c r="T259" s="7"/>
      <c r="U259" s="13"/>
    </row>
    <row r="260" spans="1:22" ht="12.75" customHeight="1" thickBot="1">
      <c r="A260" s="106"/>
      <c r="B260" s="90" t="s">
        <v>118</v>
      </c>
      <c r="D260" s="4"/>
      <c r="E260" s="95" t="str">
        <f>IF(MAX(G260:L260)=G260,"PAN",IF(MAX(G260:L260)=H260,"PRI",IF(MAX(G260:L260)=I260,"PRD",IF(MAX(G260:L260)=J260,"PT",IF(MAX(G260:L260)=K260,"PVEM",IF(MAX(G260:L260)=L260,"CONVERGENCIA"))))))</f>
        <v>PAN</v>
      </c>
      <c r="G260" s="26">
        <v>486</v>
      </c>
      <c r="H260" s="27">
        <v>421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28">
        <v>14</v>
      </c>
      <c r="O260" s="30">
        <v>921</v>
      </c>
      <c r="Q260" s="13"/>
      <c r="S260" s="30">
        <v>1325</v>
      </c>
      <c r="U260" s="13"/>
      <c r="V260" s="88"/>
    </row>
    <row r="261" spans="1:21" ht="12.75" customHeight="1" thickBot="1">
      <c r="A261" s="106"/>
      <c r="B261" s="90"/>
      <c r="D261" s="4"/>
      <c r="E261" s="95"/>
      <c r="F261" s="7"/>
      <c r="G261" s="17">
        <f aca="true" t="shared" si="129" ref="G261:O261">(G260/$O260)</f>
        <v>0.5276872964169381</v>
      </c>
      <c r="H261" s="23">
        <f t="shared" si="129"/>
        <v>0.4571118349619978</v>
      </c>
      <c r="I261" s="64">
        <f t="shared" si="129"/>
        <v>0</v>
      </c>
      <c r="J261" s="64">
        <f t="shared" si="129"/>
        <v>0</v>
      </c>
      <c r="K261" s="64">
        <f t="shared" si="129"/>
        <v>0</v>
      </c>
      <c r="L261" s="64">
        <f t="shared" si="129"/>
        <v>0</v>
      </c>
      <c r="M261" s="64">
        <f t="shared" si="129"/>
        <v>0</v>
      </c>
      <c r="N261" s="24">
        <f t="shared" si="129"/>
        <v>0.01520086862106406</v>
      </c>
      <c r="O261" s="25">
        <f t="shared" si="129"/>
        <v>1</v>
      </c>
      <c r="P261" s="7"/>
      <c r="Q261" s="13"/>
      <c r="R261" s="7"/>
      <c r="S261" s="77">
        <f>(O260/S260)</f>
        <v>0.6950943396226416</v>
      </c>
      <c r="T261" s="7"/>
      <c r="U261" s="13"/>
    </row>
    <row r="262" spans="1:22" ht="12.75" customHeight="1" thickBot="1">
      <c r="A262" s="106"/>
      <c r="B262" s="90" t="s">
        <v>119</v>
      </c>
      <c r="D262" s="4"/>
      <c r="E262" s="95" t="str">
        <f>IF(MAX(G262:L262)=G262,"PAN",IF(MAX(G262:L262)=H262,"PRI",IF(MAX(G262:L262)=I262,"PRD",IF(MAX(G262:L262)=J262,"PT",IF(MAX(G262:L262)=K262,"PVEM",IF(MAX(G262:L262)=L262,"CONVERGENCIA"))))))</f>
        <v>PAN</v>
      </c>
      <c r="G262" s="26">
        <v>1046</v>
      </c>
      <c r="H262" s="27">
        <v>795</v>
      </c>
      <c r="I262" s="63">
        <v>0</v>
      </c>
      <c r="J262" s="63">
        <v>0</v>
      </c>
      <c r="K262" s="28">
        <v>1027</v>
      </c>
      <c r="L262" s="63">
        <v>0</v>
      </c>
      <c r="M262" s="63">
        <v>0</v>
      </c>
      <c r="N262" s="28">
        <v>51</v>
      </c>
      <c r="O262" s="30">
        <v>2919</v>
      </c>
      <c r="Q262" s="13"/>
      <c r="S262" s="30">
        <v>4441</v>
      </c>
      <c r="U262" s="13"/>
      <c r="V262" s="88"/>
    </row>
    <row r="263" spans="1:21" ht="12.75" customHeight="1" thickBot="1">
      <c r="A263" s="106"/>
      <c r="B263" s="90"/>
      <c r="D263" s="4"/>
      <c r="E263" s="95"/>
      <c r="F263" s="7"/>
      <c r="G263" s="17">
        <f aca="true" t="shared" si="130" ref="G263:O263">(G262/$O262)</f>
        <v>0.35834189791024323</v>
      </c>
      <c r="H263" s="23">
        <f t="shared" si="130"/>
        <v>0.2723535457348407</v>
      </c>
      <c r="I263" s="64">
        <f t="shared" si="130"/>
        <v>0</v>
      </c>
      <c r="J263" s="64">
        <f t="shared" si="130"/>
        <v>0</v>
      </c>
      <c r="K263" s="24">
        <f t="shared" si="130"/>
        <v>0.35183281945871875</v>
      </c>
      <c r="L263" s="64">
        <f t="shared" si="130"/>
        <v>0</v>
      </c>
      <c r="M263" s="64">
        <f t="shared" si="130"/>
        <v>0</v>
      </c>
      <c r="N263" s="24">
        <f t="shared" si="130"/>
        <v>0.017471736896197326</v>
      </c>
      <c r="O263" s="25">
        <f t="shared" si="130"/>
        <v>1</v>
      </c>
      <c r="P263" s="7"/>
      <c r="Q263" s="13"/>
      <c r="R263" s="7"/>
      <c r="S263" s="77">
        <f>(O262/S262)</f>
        <v>0.65728439540644</v>
      </c>
      <c r="T263" s="7"/>
      <c r="U263" s="13"/>
    </row>
    <row r="264" spans="1:22" ht="12.75" customHeight="1" thickBot="1">
      <c r="A264" s="106"/>
      <c r="B264" s="90" t="s">
        <v>120</v>
      </c>
      <c r="D264" s="4"/>
      <c r="E264" s="95" t="str">
        <f>IF(MAX(G264:L264)=G264,"PAN",IF(MAX(G264:L264)=H264,"PRI",IF(MAX(G264:L264)=I264,"PRD",IF(MAX(G264:L264)=J264,"PT",IF(MAX(G264:L264)=K264,"PVEM",IF(MAX(G264:L264)=L264,"CONVERGENCIA"))))))</f>
        <v>PRI</v>
      </c>
      <c r="G264" s="18">
        <v>1607</v>
      </c>
      <c r="H264" s="19">
        <v>2618</v>
      </c>
      <c r="I264" s="20">
        <v>2602</v>
      </c>
      <c r="J264" s="63">
        <v>289</v>
      </c>
      <c r="K264" s="63">
        <v>0</v>
      </c>
      <c r="L264" s="63">
        <v>0</v>
      </c>
      <c r="M264" s="63">
        <v>0</v>
      </c>
      <c r="N264" s="28">
        <v>194</v>
      </c>
      <c r="O264" s="30">
        <v>7310</v>
      </c>
      <c r="Q264" s="13"/>
      <c r="S264" s="30">
        <v>10793</v>
      </c>
      <c r="U264" s="13"/>
      <c r="V264" s="88"/>
    </row>
    <row r="265" spans="1:21" ht="12.75" customHeight="1" thickBot="1">
      <c r="A265" s="106"/>
      <c r="B265" s="90"/>
      <c r="D265" s="4"/>
      <c r="E265" s="95"/>
      <c r="F265" s="7"/>
      <c r="G265" s="23">
        <f aca="true" t="shared" si="131" ref="G265:O265">(G264/$O264)</f>
        <v>0.2198358413132695</v>
      </c>
      <c r="H265" s="17">
        <f t="shared" si="131"/>
        <v>0.3581395348837209</v>
      </c>
      <c r="I265" s="24">
        <f t="shared" si="131"/>
        <v>0.35595075239398083</v>
      </c>
      <c r="J265" s="24">
        <f t="shared" si="131"/>
        <v>0.03953488372093023</v>
      </c>
      <c r="K265" s="64">
        <f t="shared" si="131"/>
        <v>0</v>
      </c>
      <c r="L265" s="64">
        <f t="shared" si="131"/>
        <v>0</v>
      </c>
      <c r="M265" s="64">
        <f t="shared" si="131"/>
        <v>0</v>
      </c>
      <c r="N265" s="24">
        <f t="shared" si="131"/>
        <v>0.026538987688098495</v>
      </c>
      <c r="O265" s="25">
        <f t="shared" si="131"/>
        <v>1</v>
      </c>
      <c r="P265" s="7"/>
      <c r="Q265" s="13"/>
      <c r="R265" s="7"/>
      <c r="S265" s="77">
        <f>(O264/S264)</f>
        <v>0.6772908366533864</v>
      </c>
      <c r="T265" s="7"/>
      <c r="U265" s="13"/>
    </row>
    <row r="266" spans="1:22" ht="12.75" customHeight="1" thickBot="1">
      <c r="A266" s="106"/>
      <c r="B266" s="90" t="s">
        <v>121</v>
      </c>
      <c r="D266" s="4"/>
      <c r="E266" s="95" t="str">
        <f>IF(MAX(G266:L266)=G266,"PAN",IF(MAX(G266:L266)=H266,"PRI",IF(MAX(G266:L266)=I266,"PRD",IF(MAX(G266:L266)=J266,"PT",IF(MAX(G266:L266)=K266,"PVEM",IF(MAX(G266:L266)=L266,"CONVERGENCIA"))))))</f>
        <v>PAN</v>
      </c>
      <c r="G266" s="26">
        <v>2684</v>
      </c>
      <c r="H266" s="27">
        <v>878</v>
      </c>
      <c r="I266" s="28">
        <v>1075</v>
      </c>
      <c r="J266" s="63">
        <v>0</v>
      </c>
      <c r="K266" s="63">
        <v>0</v>
      </c>
      <c r="L266" s="63">
        <v>836</v>
      </c>
      <c r="M266" s="63">
        <v>2</v>
      </c>
      <c r="N266" s="28">
        <v>152</v>
      </c>
      <c r="O266" s="30">
        <v>5627</v>
      </c>
      <c r="Q266" s="13"/>
      <c r="S266" s="30">
        <v>9113</v>
      </c>
      <c r="U266" s="13"/>
      <c r="V266" s="88"/>
    </row>
    <row r="267" spans="1:21" ht="12.75" customHeight="1" thickBot="1">
      <c r="A267" s="106"/>
      <c r="B267" s="90"/>
      <c r="D267" s="4"/>
      <c r="E267" s="95"/>
      <c r="F267" s="7"/>
      <c r="G267" s="17">
        <f aca="true" t="shared" si="132" ref="G267:O267">(G266/$O266)</f>
        <v>0.4769859605473609</v>
      </c>
      <c r="H267" s="23">
        <f t="shared" si="132"/>
        <v>0.15603341034298915</v>
      </c>
      <c r="I267" s="24">
        <f t="shared" si="132"/>
        <v>0.19104318464545939</v>
      </c>
      <c r="J267" s="64">
        <f t="shared" si="132"/>
        <v>0</v>
      </c>
      <c r="K267" s="64">
        <f t="shared" si="132"/>
        <v>0</v>
      </c>
      <c r="L267" s="24">
        <f t="shared" si="132"/>
        <v>0.14856939754753865</v>
      </c>
      <c r="M267" s="24">
        <f t="shared" si="132"/>
        <v>0.00035542918073573843</v>
      </c>
      <c r="N267" s="24">
        <f t="shared" si="132"/>
        <v>0.02701261773591612</v>
      </c>
      <c r="O267" s="25">
        <f t="shared" si="132"/>
        <v>1</v>
      </c>
      <c r="P267" s="7"/>
      <c r="Q267" s="13"/>
      <c r="R267" s="7"/>
      <c r="S267" s="77">
        <f>(O266/S266)</f>
        <v>0.6174695489959399</v>
      </c>
      <c r="T267" s="7"/>
      <c r="U267" s="13"/>
    </row>
    <row r="268" spans="1:23" ht="12.75" customHeight="1" thickBot="1">
      <c r="A268" s="106"/>
      <c r="B268" s="90" t="s">
        <v>5</v>
      </c>
      <c r="D268" s="4"/>
      <c r="E268" s="95" t="str">
        <f>IF(MAX(G268:L268)=G268,"PAN",IF(MAX(G268:L268)=H268,"PRI",IF(MAX(G268:L268)=I268,"PRD",IF(MAX(G268:L268)=J268,"PT",IF(MAX(G268:L268)=K268,"PVEM",IF(MAX(G268:L268)=L268,"CONVERGENCIA"))))))</f>
        <v>PAN</v>
      </c>
      <c r="G268" s="26">
        <v>9283</v>
      </c>
      <c r="H268" s="27">
        <v>8292</v>
      </c>
      <c r="I268" s="28">
        <v>3223</v>
      </c>
      <c r="J268" s="28">
        <v>1</v>
      </c>
      <c r="K268" s="63">
        <v>0</v>
      </c>
      <c r="L268" s="63">
        <v>0</v>
      </c>
      <c r="M268" s="63">
        <v>32</v>
      </c>
      <c r="N268" s="28">
        <v>554</v>
      </c>
      <c r="O268" s="30">
        <v>21352</v>
      </c>
      <c r="Q268" s="13"/>
      <c r="S268" s="30">
        <v>38236</v>
      </c>
      <c r="U268" s="13"/>
      <c r="V268" s="88"/>
      <c r="W268" s="89" t="s">
        <v>248</v>
      </c>
    </row>
    <row r="269" spans="1:21" ht="12.75" customHeight="1" thickBot="1">
      <c r="A269" s="106"/>
      <c r="B269" s="90"/>
      <c r="D269" s="4"/>
      <c r="E269" s="95"/>
      <c r="F269" s="7"/>
      <c r="G269" s="17">
        <f aca="true" t="shared" si="133" ref="G269:O269">(G268/$O268)</f>
        <v>0.4347602098164106</v>
      </c>
      <c r="H269" s="23">
        <f t="shared" si="133"/>
        <v>0.3883476957662046</v>
      </c>
      <c r="I269" s="24">
        <f t="shared" si="133"/>
        <v>0.1509460472086924</v>
      </c>
      <c r="J269" s="24">
        <f t="shared" si="133"/>
        <v>4.683402023229674E-05</v>
      </c>
      <c r="K269" s="64">
        <f t="shared" si="133"/>
        <v>0</v>
      </c>
      <c r="L269" s="64">
        <f t="shared" si="133"/>
        <v>0</v>
      </c>
      <c r="M269" s="24">
        <f t="shared" si="133"/>
        <v>0.0014986886474334957</v>
      </c>
      <c r="N269" s="24">
        <f t="shared" si="133"/>
        <v>0.025946047208692393</v>
      </c>
      <c r="O269" s="25">
        <f t="shared" si="133"/>
        <v>1</v>
      </c>
      <c r="P269" s="7"/>
      <c r="Q269" s="13"/>
      <c r="R269" s="7"/>
      <c r="S269" s="77">
        <f>(O268/S268)</f>
        <v>0.558426613662517</v>
      </c>
      <c r="T269" s="7"/>
      <c r="U269" s="13"/>
    </row>
    <row r="270" spans="1:22" ht="12.75" customHeight="1" thickBot="1">
      <c r="A270" s="106"/>
      <c r="B270" s="90" t="s">
        <v>122</v>
      </c>
      <c r="D270" s="4"/>
      <c r="E270" s="95" t="str">
        <f>IF(MAX(G270:L270)=G270,"PAN",IF(MAX(G270:L270)=H270,"PRI",IF(MAX(G270:L270)=I270,"PRD",IF(MAX(G270:L270)=J270,"PT",IF(MAX(G270:L270)=K270,"PVEM",IF(MAX(G270:L270)=L270,"CONVERGENCIA"))))))</f>
        <v>PAN</v>
      </c>
      <c r="G270" s="26">
        <v>1377</v>
      </c>
      <c r="H270" s="27">
        <v>1376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28">
        <v>79</v>
      </c>
      <c r="O270" s="30">
        <v>2832</v>
      </c>
      <c r="Q270" s="13"/>
      <c r="S270" s="30">
        <v>3992</v>
      </c>
      <c r="U270" s="13"/>
      <c r="V270" s="88"/>
    </row>
    <row r="271" spans="1:21" ht="12.75" customHeight="1" thickBot="1">
      <c r="A271" s="106"/>
      <c r="B271" s="90"/>
      <c r="D271" s="4"/>
      <c r="E271" s="95"/>
      <c r="F271" s="7"/>
      <c r="G271" s="17">
        <f aca="true" t="shared" si="134" ref="G271:O271">(G270/$O270)</f>
        <v>0.486228813559322</v>
      </c>
      <c r="H271" s="23">
        <f t="shared" si="134"/>
        <v>0.4858757062146893</v>
      </c>
      <c r="I271" s="64">
        <f t="shared" si="134"/>
        <v>0</v>
      </c>
      <c r="J271" s="64">
        <f t="shared" si="134"/>
        <v>0</v>
      </c>
      <c r="K271" s="64">
        <f t="shared" si="134"/>
        <v>0</v>
      </c>
      <c r="L271" s="64">
        <f t="shared" si="134"/>
        <v>0</v>
      </c>
      <c r="M271" s="64">
        <f t="shared" si="134"/>
        <v>0</v>
      </c>
      <c r="N271" s="24">
        <f t="shared" si="134"/>
        <v>0.0278954802259887</v>
      </c>
      <c r="O271" s="25">
        <f t="shared" si="134"/>
        <v>1</v>
      </c>
      <c r="P271" s="7"/>
      <c r="Q271" s="13"/>
      <c r="R271" s="7"/>
      <c r="S271" s="77">
        <f>(O270/S270)</f>
        <v>0.7094188376753507</v>
      </c>
      <c r="T271" s="7"/>
      <c r="U271" s="13"/>
    </row>
    <row r="272" spans="4:21" ht="12.75" customHeight="1">
      <c r="D272" s="5"/>
      <c r="E272" s="7"/>
      <c r="F272" s="7"/>
      <c r="G272" s="31">
        <f aca="true" t="shared" si="135" ref="G272:O272">G254+G256+G258+G260+G262+G264+G266+G268+G270</f>
        <v>27769</v>
      </c>
      <c r="H272" s="31">
        <f t="shared" si="135"/>
        <v>27673</v>
      </c>
      <c r="I272" s="32">
        <f t="shared" si="135"/>
        <v>12025</v>
      </c>
      <c r="J272" s="32">
        <f t="shared" si="135"/>
        <v>2359</v>
      </c>
      <c r="K272" s="32">
        <f t="shared" si="135"/>
        <v>4481</v>
      </c>
      <c r="L272" s="33">
        <f t="shared" si="135"/>
        <v>2103</v>
      </c>
      <c r="M272" s="33">
        <f t="shared" si="135"/>
        <v>35</v>
      </c>
      <c r="N272" s="32">
        <f t="shared" si="135"/>
        <v>2426</v>
      </c>
      <c r="O272" s="34">
        <f t="shared" si="135"/>
        <v>78837</v>
      </c>
      <c r="P272" s="2"/>
      <c r="Q272" s="75"/>
      <c r="R272" s="2"/>
      <c r="S272" s="34">
        <v>138169</v>
      </c>
      <c r="T272" s="2"/>
      <c r="U272" s="75"/>
    </row>
    <row r="273" spans="4:21" ht="12.75" customHeight="1">
      <c r="D273" s="4"/>
      <c r="E273" s="7"/>
      <c r="F273" s="7"/>
      <c r="G273" s="35">
        <f aca="true" t="shared" si="136" ref="G273:O273">(G272/$O272)</f>
        <v>0.3522330885244238</v>
      </c>
      <c r="H273" s="36">
        <f t="shared" si="136"/>
        <v>0.3510153861765415</v>
      </c>
      <c r="I273" s="36">
        <f t="shared" si="136"/>
        <v>0.15252990347172013</v>
      </c>
      <c r="J273" s="36">
        <f t="shared" si="136"/>
        <v>0.02992249831931707</v>
      </c>
      <c r="K273" s="36">
        <f t="shared" si="136"/>
        <v>0.05683879396729962</v>
      </c>
      <c r="L273" s="36">
        <f t="shared" si="136"/>
        <v>0.0266752920582975</v>
      </c>
      <c r="M273" s="36">
        <f t="shared" si="136"/>
        <v>0.0004439539809987696</v>
      </c>
      <c r="N273" s="36">
        <f t="shared" si="136"/>
        <v>0.030772353082943286</v>
      </c>
      <c r="O273" s="37">
        <f t="shared" si="136"/>
        <v>1</v>
      </c>
      <c r="P273" s="2"/>
      <c r="Q273" s="13"/>
      <c r="R273" s="2"/>
      <c r="S273" s="76">
        <f>(O272/S272)</f>
        <v>0.570583850212421</v>
      </c>
      <c r="T273" s="2"/>
      <c r="U273" s="13"/>
    </row>
    <row r="274" spans="1:21" ht="12.75" customHeight="1">
      <c r="A274" s="8"/>
      <c r="B274" s="11"/>
      <c r="D274" s="4"/>
      <c r="E274" s="7"/>
      <c r="F274" s="7"/>
      <c r="G274" s="51"/>
      <c r="H274" s="52"/>
      <c r="I274" s="52"/>
      <c r="J274" s="52"/>
      <c r="K274" s="52"/>
      <c r="L274" s="52"/>
      <c r="M274" s="52"/>
      <c r="N274" s="52"/>
      <c r="O274" s="53"/>
      <c r="P274" s="7"/>
      <c r="Q274" s="13"/>
      <c r="R274" s="7"/>
      <c r="S274" s="53"/>
      <c r="T274" s="7"/>
      <c r="U274" s="13"/>
    </row>
    <row r="275" spans="1:22" ht="12.75" customHeight="1" thickBot="1">
      <c r="A275" s="106" t="s">
        <v>230</v>
      </c>
      <c r="B275" s="91" t="s">
        <v>123</v>
      </c>
      <c r="D275" s="4"/>
      <c r="E275" s="95" t="str">
        <f>IF(MAX(G275:L275)=G275,"PAN",IF(MAX(G275:L275)=H275,"PRI",IF(MAX(G275:L275)=I275,"PRD",IF(MAX(G275:L275)=J275,"PT",IF(MAX(G275:L275)=K275,"PVEM",IF(MAX(G275:L275)=L275,"CONVERGENCIA"))))))</f>
        <v>PVEM</v>
      </c>
      <c r="G275" s="18">
        <v>759</v>
      </c>
      <c r="H275" s="18">
        <v>540</v>
      </c>
      <c r="I275" s="20">
        <v>109</v>
      </c>
      <c r="J275" s="63">
        <v>0</v>
      </c>
      <c r="K275" s="19">
        <v>843</v>
      </c>
      <c r="L275" s="63">
        <v>0</v>
      </c>
      <c r="M275" s="63">
        <v>0</v>
      </c>
      <c r="N275" s="20">
        <v>55</v>
      </c>
      <c r="O275" s="22">
        <v>2306</v>
      </c>
      <c r="Q275" s="13"/>
      <c r="S275" s="22">
        <v>3556</v>
      </c>
      <c r="U275" s="13"/>
      <c r="V275" s="88"/>
    </row>
    <row r="276" spans="1:21" ht="12.75" customHeight="1" thickBot="1">
      <c r="A276" s="106"/>
      <c r="B276" s="90"/>
      <c r="D276" s="4"/>
      <c r="E276" s="95"/>
      <c r="F276" s="7"/>
      <c r="G276" s="23">
        <f aca="true" t="shared" si="137" ref="G276:O276">(G275/$O275)</f>
        <v>0.32914137033824803</v>
      </c>
      <c r="H276" s="23">
        <f t="shared" si="137"/>
        <v>0.2341717259323504</v>
      </c>
      <c r="I276" s="24">
        <f t="shared" si="137"/>
        <v>0.047267996530789246</v>
      </c>
      <c r="J276" s="64">
        <f t="shared" si="137"/>
        <v>0</v>
      </c>
      <c r="K276" s="17">
        <f t="shared" si="137"/>
        <v>0.3655680832610581</v>
      </c>
      <c r="L276" s="64">
        <f t="shared" si="137"/>
        <v>0</v>
      </c>
      <c r="M276" s="64">
        <f t="shared" si="137"/>
        <v>0</v>
      </c>
      <c r="N276" s="24">
        <f t="shared" si="137"/>
        <v>0.023850823937554208</v>
      </c>
      <c r="O276" s="25">
        <f t="shared" si="137"/>
        <v>1</v>
      </c>
      <c r="P276" s="7"/>
      <c r="Q276" s="13"/>
      <c r="R276" s="7"/>
      <c r="S276" s="77">
        <f>(O275/S275)</f>
        <v>0.6484814398200225</v>
      </c>
      <c r="T276" s="7"/>
      <c r="U276" s="13"/>
    </row>
    <row r="277" spans="1:22" ht="12.75" customHeight="1" thickBot="1">
      <c r="A277" s="106"/>
      <c r="B277" s="90" t="s">
        <v>124</v>
      </c>
      <c r="D277" s="4"/>
      <c r="E277" s="95" t="str">
        <f>IF(MAX(G277:L277)=G277,"PAN",IF(MAX(G277:L277)=H277,"PRI",IF(MAX(G277:L277)=I277,"PRD",IF(MAX(G277:L277)=J277,"PT",IF(MAX(G277:L277)=K277,"PVEM",IF(MAX(G277:L277)=L277,"CONVERGENCIA"))))))</f>
        <v>PRI</v>
      </c>
      <c r="G277" s="27">
        <v>1562</v>
      </c>
      <c r="H277" s="26">
        <v>2285</v>
      </c>
      <c r="I277" s="28">
        <v>1343</v>
      </c>
      <c r="J277" s="28">
        <v>258</v>
      </c>
      <c r="K277" s="63">
        <v>0</v>
      </c>
      <c r="L277" s="63">
        <v>0</v>
      </c>
      <c r="M277" s="63">
        <v>0</v>
      </c>
      <c r="N277" s="63">
        <v>0</v>
      </c>
      <c r="O277" s="30">
        <v>5448</v>
      </c>
      <c r="Q277" s="13"/>
      <c r="S277" s="30">
        <v>9367</v>
      </c>
      <c r="U277" s="13"/>
      <c r="V277" s="88"/>
    </row>
    <row r="278" spans="1:21" ht="12.75" customHeight="1" thickBot="1">
      <c r="A278" s="106"/>
      <c r="B278" s="90"/>
      <c r="D278" s="4"/>
      <c r="E278" s="95"/>
      <c r="F278" s="7"/>
      <c r="G278" s="23">
        <f aca="true" t="shared" si="138" ref="G278:O278">(G277/$O277)</f>
        <v>0.2867107195301028</v>
      </c>
      <c r="H278" s="17">
        <f t="shared" si="138"/>
        <v>0.4194199706314244</v>
      </c>
      <c r="I278" s="24">
        <f t="shared" si="138"/>
        <v>0.24651248164464024</v>
      </c>
      <c r="J278" s="24">
        <f t="shared" si="138"/>
        <v>0.0473568281938326</v>
      </c>
      <c r="K278" s="64">
        <f t="shared" si="138"/>
        <v>0</v>
      </c>
      <c r="L278" s="64">
        <f t="shared" si="138"/>
        <v>0</v>
      </c>
      <c r="M278" s="64">
        <f t="shared" si="138"/>
        <v>0</v>
      </c>
      <c r="N278" s="64">
        <f t="shared" si="138"/>
        <v>0</v>
      </c>
      <c r="O278" s="25">
        <f t="shared" si="138"/>
        <v>1</v>
      </c>
      <c r="P278" s="7"/>
      <c r="Q278" s="13"/>
      <c r="R278" s="7"/>
      <c r="S278" s="77">
        <f>(O277/S277)</f>
        <v>0.5816163125867407</v>
      </c>
      <c r="T278" s="7"/>
      <c r="U278" s="13"/>
    </row>
    <row r="279" spans="1:23" ht="12.75" customHeight="1" thickBot="1">
      <c r="A279" s="106"/>
      <c r="B279" s="90" t="s">
        <v>127</v>
      </c>
      <c r="D279" s="4"/>
      <c r="E279" s="95" t="str">
        <f>IF(MAX(G279:L279)=G279,"PAN",IF(MAX(G279:L279)=H279,"PRI",IF(MAX(G279:L279)=I279,"PRD",IF(MAX(G279:L279)=J279,"PT",IF(MAX(G279:L279)=K279,"PVEM",IF(MAX(G279:L279)=L279,"CONVERGENCIA"))))))</f>
        <v>PT</v>
      </c>
      <c r="G279" s="27">
        <v>276</v>
      </c>
      <c r="H279" s="28">
        <v>1460</v>
      </c>
      <c r="I279" s="28">
        <v>1374</v>
      </c>
      <c r="J279" s="26">
        <v>2058</v>
      </c>
      <c r="K279" s="63">
        <v>0</v>
      </c>
      <c r="L279" s="63">
        <v>0</v>
      </c>
      <c r="M279" s="63">
        <v>3</v>
      </c>
      <c r="N279" s="28">
        <v>185</v>
      </c>
      <c r="O279" s="30">
        <v>5374</v>
      </c>
      <c r="Q279" s="13"/>
      <c r="S279" s="30">
        <v>11175</v>
      </c>
      <c r="U279" s="13"/>
      <c r="V279" s="88"/>
      <c r="W279" s="89" t="s">
        <v>248</v>
      </c>
    </row>
    <row r="280" spans="1:21" ht="12.75" customHeight="1" thickBot="1">
      <c r="A280" s="106"/>
      <c r="B280" s="90"/>
      <c r="D280" s="4"/>
      <c r="E280" s="95"/>
      <c r="F280" s="7"/>
      <c r="G280" s="23">
        <f aca="true" t="shared" si="139" ref="G280:O280">(G279/$O279)</f>
        <v>0.051358392259024936</v>
      </c>
      <c r="H280" s="24">
        <f t="shared" si="139"/>
        <v>0.27167845180498695</v>
      </c>
      <c r="I280" s="24">
        <f t="shared" si="139"/>
        <v>0.255675474506885</v>
      </c>
      <c r="J280" s="17">
        <f t="shared" si="139"/>
        <v>0.3829549683662077</v>
      </c>
      <c r="K280" s="64">
        <f t="shared" si="139"/>
        <v>0</v>
      </c>
      <c r="L280" s="64">
        <f t="shared" si="139"/>
        <v>0</v>
      </c>
      <c r="M280" s="23">
        <f t="shared" si="139"/>
        <v>0.0005582433941198362</v>
      </c>
      <c r="N280" s="24">
        <f t="shared" si="139"/>
        <v>0.03442500930405657</v>
      </c>
      <c r="O280" s="25">
        <f t="shared" si="139"/>
        <v>1</v>
      </c>
      <c r="P280" s="7"/>
      <c r="Q280" s="13"/>
      <c r="R280" s="7"/>
      <c r="S280" s="77">
        <f>(O279/S279)</f>
        <v>0.48089485458612974</v>
      </c>
      <c r="T280" s="7"/>
      <c r="U280" s="13"/>
    </row>
    <row r="281" spans="1:22" ht="12.75" customHeight="1" thickBot="1">
      <c r="A281" s="106"/>
      <c r="B281" s="90" t="s">
        <v>125</v>
      </c>
      <c r="D281" s="4"/>
      <c r="E281" s="95" t="str">
        <f>IF(MAX(G281:L281)=G281,"PAN",IF(MAX(G281:L281)=H281,"PRI",IF(MAX(G281:L281)=I281,"PRD",IF(MAX(G281:L281)=J281,"PT",IF(MAX(G281:L281)=K281,"PVEM",IF(MAX(G281:L281)=L281,"CONVERGENCIA"))))))</f>
        <v>PAN</v>
      </c>
      <c r="G281" s="26">
        <v>4746</v>
      </c>
      <c r="H281" s="28">
        <v>2775</v>
      </c>
      <c r="I281" s="28">
        <v>1691</v>
      </c>
      <c r="J281" s="63">
        <v>0</v>
      </c>
      <c r="K281" s="28">
        <v>2834</v>
      </c>
      <c r="L281" s="63">
        <v>0</v>
      </c>
      <c r="M281" s="63">
        <v>0</v>
      </c>
      <c r="N281" s="63">
        <v>385</v>
      </c>
      <c r="O281" s="30">
        <v>12431</v>
      </c>
      <c r="Q281" s="13"/>
      <c r="S281" s="30">
        <v>18813</v>
      </c>
      <c r="U281" s="13"/>
      <c r="V281" s="88"/>
    </row>
    <row r="282" spans="1:21" ht="12.75" customHeight="1" thickBot="1">
      <c r="A282" s="106"/>
      <c r="B282" s="90"/>
      <c r="D282" s="4"/>
      <c r="E282" s="95"/>
      <c r="F282" s="7"/>
      <c r="G282" s="17">
        <f aca="true" t="shared" si="140" ref="G282:O282">(G281/$O281)</f>
        <v>0.3817874668168289</v>
      </c>
      <c r="H282" s="24">
        <f t="shared" si="140"/>
        <v>0.2232322419757059</v>
      </c>
      <c r="I282" s="24">
        <f t="shared" si="140"/>
        <v>0.13603089051564637</v>
      </c>
      <c r="J282" s="64">
        <f t="shared" si="140"/>
        <v>0</v>
      </c>
      <c r="K282" s="24">
        <f t="shared" si="140"/>
        <v>0.22797844099428846</v>
      </c>
      <c r="L282" s="64">
        <f t="shared" si="140"/>
        <v>0</v>
      </c>
      <c r="M282" s="64">
        <f t="shared" si="140"/>
        <v>0</v>
      </c>
      <c r="N282" s="24">
        <f t="shared" si="140"/>
        <v>0.030970959697530366</v>
      </c>
      <c r="O282" s="25">
        <f t="shared" si="140"/>
        <v>1</v>
      </c>
      <c r="P282" s="7"/>
      <c r="Q282" s="13"/>
      <c r="R282" s="7"/>
      <c r="S282" s="77">
        <f>(O281/S281)</f>
        <v>0.6607664912560464</v>
      </c>
      <c r="T282" s="7"/>
      <c r="U282" s="13"/>
    </row>
    <row r="283" spans="1:22" ht="12.75" customHeight="1" thickBot="1">
      <c r="A283" s="106"/>
      <c r="B283" s="90" t="s">
        <v>126</v>
      </c>
      <c r="D283" s="4"/>
      <c r="E283" s="95" t="str">
        <f>IF(MAX(G283:L283)=G283,"PAN",IF(MAX(G283:L283)=H283,"PRI",IF(MAX(G283:L283)=I283,"PRD",IF(MAX(G283:L283)=J283,"PT",IF(MAX(G283:L283)=K283,"PVEM",IF(MAX(G283:L283)=L283,"CONVERGENCIA"))))))</f>
        <v>PRI</v>
      </c>
      <c r="G283" s="27">
        <v>1874</v>
      </c>
      <c r="H283" s="26">
        <v>5812</v>
      </c>
      <c r="I283" s="28">
        <v>1906</v>
      </c>
      <c r="J283" s="63">
        <v>0</v>
      </c>
      <c r="K283" s="28">
        <v>640</v>
      </c>
      <c r="L283" s="63">
        <v>3697</v>
      </c>
      <c r="M283" s="63">
        <v>0</v>
      </c>
      <c r="N283" s="28">
        <v>564</v>
      </c>
      <c r="O283" s="30">
        <v>14493</v>
      </c>
      <c r="Q283" s="13"/>
      <c r="S283" s="30">
        <v>21481</v>
      </c>
      <c r="U283" s="13"/>
      <c r="V283" s="88"/>
    </row>
    <row r="284" spans="1:21" ht="12.75" customHeight="1" thickBot="1">
      <c r="A284" s="106"/>
      <c r="B284" s="90"/>
      <c r="D284" s="4"/>
      <c r="E284" s="95"/>
      <c r="F284" s="7"/>
      <c r="G284" s="23">
        <f aca="true" t="shared" si="141" ref="G284:O284">(G283/$O283)</f>
        <v>0.1293038018353688</v>
      </c>
      <c r="H284" s="17">
        <f t="shared" si="141"/>
        <v>0.4010211826398951</v>
      </c>
      <c r="I284" s="24">
        <f t="shared" si="141"/>
        <v>0.1315117643000069</v>
      </c>
      <c r="J284" s="64">
        <f t="shared" si="141"/>
        <v>0</v>
      </c>
      <c r="K284" s="24">
        <f t="shared" si="141"/>
        <v>0.04415924929276202</v>
      </c>
      <c r="L284" s="23">
        <f t="shared" si="141"/>
        <v>0.25508866349272064</v>
      </c>
      <c r="M284" s="64">
        <f t="shared" si="141"/>
        <v>0</v>
      </c>
      <c r="N284" s="24">
        <f t="shared" si="141"/>
        <v>0.038915338439246536</v>
      </c>
      <c r="O284" s="25">
        <f t="shared" si="141"/>
        <v>1</v>
      </c>
      <c r="P284" s="7"/>
      <c r="Q284" s="13"/>
      <c r="R284" s="7"/>
      <c r="S284" s="77">
        <f>(O283/S283)</f>
        <v>0.6746892602765234</v>
      </c>
      <c r="T284" s="7"/>
      <c r="U284" s="13"/>
    </row>
    <row r="285" spans="1:22" ht="12.75" customHeight="1" thickBot="1">
      <c r="A285" s="106"/>
      <c r="B285" s="90" t="s">
        <v>128</v>
      </c>
      <c r="D285" s="4"/>
      <c r="E285" s="95" t="str">
        <f>IF(MAX(G285:L285)=G285,"PAN",IF(MAX(G285:L285)=H285,"PRI",IF(MAX(G285:L285)=I285,"PRD",IF(MAX(G285:L285)=J285,"PT",IF(MAX(G285:L285)=K285,"PVEM",IF(MAX(G285:L285)=L285,"CONVERGENCIA"))))))</f>
        <v>PRI</v>
      </c>
      <c r="G285" s="27">
        <v>312</v>
      </c>
      <c r="H285" s="26">
        <v>1079</v>
      </c>
      <c r="I285" s="28">
        <v>627</v>
      </c>
      <c r="J285" s="63">
        <v>651</v>
      </c>
      <c r="K285" s="63">
        <v>477</v>
      </c>
      <c r="L285" s="63">
        <v>349</v>
      </c>
      <c r="M285" s="63">
        <v>0</v>
      </c>
      <c r="N285" s="28">
        <v>128</v>
      </c>
      <c r="O285" s="30">
        <v>3623</v>
      </c>
      <c r="Q285" s="13"/>
      <c r="S285" s="30">
        <v>5787</v>
      </c>
      <c r="U285" s="13"/>
      <c r="V285" s="88"/>
    </row>
    <row r="286" spans="1:21" ht="12.75" customHeight="1" thickBot="1">
      <c r="A286" s="106"/>
      <c r="B286" s="90"/>
      <c r="D286" s="4"/>
      <c r="E286" s="95"/>
      <c r="F286" s="7"/>
      <c r="G286" s="23">
        <f aca="true" t="shared" si="142" ref="G286:O286">(G285/$O285)</f>
        <v>0.08611647805685896</v>
      </c>
      <c r="H286" s="17">
        <f t="shared" si="142"/>
        <v>0.2978194866133039</v>
      </c>
      <c r="I286" s="24">
        <f t="shared" si="142"/>
        <v>0.17306099917195694</v>
      </c>
      <c r="J286" s="23">
        <f t="shared" si="142"/>
        <v>0.17968534363786917</v>
      </c>
      <c r="K286" s="23">
        <f t="shared" si="142"/>
        <v>0.1316588462600055</v>
      </c>
      <c r="L286" s="23">
        <f t="shared" si="142"/>
        <v>0.09632900910847364</v>
      </c>
      <c r="M286" s="64">
        <f t="shared" si="142"/>
        <v>0</v>
      </c>
      <c r="N286" s="24">
        <f t="shared" si="142"/>
        <v>0.03532983715153188</v>
      </c>
      <c r="O286" s="57">
        <f t="shared" si="142"/>
        <v>1</v>
      </c>
      <c r="P286" s="7"/>
      <c r="Q286" s="13"/>
      <c r="R286" s="7"/>
      <c r="S286" s="77">
        <f>(O285/S285)</f>
        <v>0.6260584067738033</v>
      </c>
      <c r="T286" s="7"/>
      <c r="U286" s="13"/>
    </row>
    <row r="287" spans="1:22" ht="12.75" customHeight="1" thickBot="1">
      <c r="A287" s="106"/>
      <c r="B287" s="90" t="s">
        <v>6</v>
      </c>
      <c r="D287" s="4"/>
      <c r="E287" s="95" t="str">
        <f>IF(MAX(G287:L287)=G287,"PAN",IF(MAX(G287:L287)=H287,"PRI",IF(MAX(G287:L287)=I287,"PRD",IF(MAX(G287:L287)=J287,"PT",IF(MAX(G287:L287)=K287,"PVEM",IF(MAX(G287:L287)=L287,"CONVERGENCIA"))))))</f>
        <v>PRI</v>
      </c>
      <c r="G287" s="27">
        <v>1148</v>
      </c>
      <c r="H287" s="26">
        <v>5107</v>
      </c>
      <c r="I287" s="28">
        <v>3900</v>
      </c>
      <c r="J287" s="28">
        <v>1165</v>
      </c>
      <c r="K287" s="28">
        <v>4629</v>
      </c>
      <c r="L287" s="28">
        <v>2840</v>
      </c>
      <c r="M287" s="29">
        <v>3</v>
      </c>
      <c r="N287" s="28">
        <v>687</v>
      </c>
      <c r="O287" s="30">
        <v>19479</v>
      </c>
      <c r="Q287" s="13"/>
      <c r="S287" s="30">
        <v>34224</v>
      </c>
      <c r="U287" s="13"/>
      <c r="V287" s="88"/>
    </row>
    <row r="288" spans="1:21" ht="12.75" customHeight="1" thickBot="1">
      <c r="A288" s="106"/>
      <c r="B288" s="90"/>
      <c r="D288" s="4"/>
      <c r="E288" s="95"/>
      <c r="F288" s="7"/>
      <c r="G288" s="23">
        <f aca="true" t="shared" si="143" ref="G288:O288">(G287/$O287)</f>
        <v>0.05893526361722881</v>
      </c>
      <c r="H288" s="17">
        <f t="shared" si="143"/>
        <v>0.26217978335643516</v>
      </c>
      <c r="I288" s="24">
        <f t="shared" si="143"/>
        <v>0.2002156168181118</v>
      </c>
      <c r="J288" s="24">
        <f t="shared" si="143"/>
        <v>0.0598079983572052</v>
      </c>
      <c r="K288" s="24">
        <f t="shared" si="143"/>
        <v>0.237640535961805</v>
      </c>
      <c r="L288" s="24">
        <f t="shared" si="143"/>
        <v>0.14579803891370194</v>
      </c>
      <c r="M288" s="24">
        <f t="shared" si="143"/>
        <v>0.00015401201293700908</v>
      </c>
      <c r="N288" s="24">
        <f t="shared" si="143"/>
        <v>0.035268750962575084</v>
      </c>
      <c r="O288" s="25">
        <f t="shared" si="143"/>
        <v>1</v>
      </c>
      <c r="P288" s="7"/>
      <c r="Q288" s="13"/>
      <c r="R288" s="7"/>
      <c r="S288" s="77">
        <f>(O287/S287)</f>
        <v>0.5691619915848527</v>
      </c>
      <c r="T288" s="7"/>
      <c r="U288" s="13"/>
    </row>
    <row r="289" spans="1:22" ht="12.75" customHeight="1" thickBot="1">
      <c r="A289" s="106"/>
      <c r="B289" s="90" t="s">
        <v>129</v>
      </c>
      <c r="D289" s="4"/>
      <c r="E289" s="95" t="str">
        <f>IF(MAX(G289:L289)=G289,"PAN",IF(MAX(G289:L289)=H289,"PRI",IF(MAX(G289:L289)=I289,"PRD",IF(MAX(G289:L289)=J289,"PT",IF(MAX(G289:L289)=K289,"PVEM",IF(MAX(G289:L289)=L289,"CONVERGENCIA"))))))</f>
        <v>PAN</v>
      </c>
      <c r="G289" s="26">
        <v>4258</v>
      </c>
      <c r="H289" s="27">
        <v>3946</v>
      </c>
      <c r="I289" s="28">
        <v>175</v>
      </c>
      <c r="J289" s="28">
        <v>3795</v>
      </c>
      <c r="K289" s="63">
        <v>0</v>
      </c>
      <c r="L289" s="63">
        <v>1288</v>
      </c>
      <c r="M289" s="63">
        <v>0</v>
      </c>
      <c r="N289" s="28">
        <v>586</v>
      </c>
      <c r="O289" s="30">
        <v>14048</v>
      </c>
      <c r="Q289" s="13"/>
      <c r="S289" s="30">
        <v>22085</v>
      </c>
      <c r="U289" s="13"/>
      <c r="V289" s="88"/>
    </row>
    <row r="290" spans="1:21" ht="12.75" customHeight="1" thickBot="1">
      <c r="A290" s="106"/>
      <c r="B290" s="90"/>
      <c r="D290" s="4"/>
      <c r="E290" s="95"/>
      <c r="F290" s="7"/>
      <c r="G290" s="17">
        <f aca="true" t="shared" si="144" ref="G290:O290">(G289/$O289)</f>
        <v>0.30310364464692485</v>
      </c>
      <c r="H290" s="23">
        <f t="shared" si="144"/>
        <v>0.28089407744874717</v>
      </c>
      <c r="I290" s="24">
        <f t="shared" si="144"/>
        <v>0.012457289293849658</v>
      </c>
      <c r="J290" s="24">
        <f t="shared" si="144"/>
        <v>0.27014521640091116</v>
      </c>
      <c r="K290" s="64">
        <f t="shared" si="144"/>
        <v>0</v>
      </c>
      <c r="L290" s="23">
        <f t="shared" si="144"/>
        <v>0.09168564920273349</v>
      </c>
      <c r="M290" s="64">
        <f t="shared" si="144"/>
        <v>0</v>
      </c>
      <c r="N290" s="24">
        <f t="shared" si="144"/>
        <v>0.04171412300683371</v>
      </c>
      <c r="O290" s="25">
        <f t="shared" si="144"/>
        <v>1</v>
      </c>
      <c r="P290" s="7"/>
      <c r="Q290" s="13"/>
      <c r="R290" s="7"/>
      <c r="S290" s="77">
        <f>(O289/S289)</f>
        <v>0.6360878424269867</v>
      </c>
      <c r="T290" s="7"/>
      <c r="U290" s="13"/>
    </row>
    <row r="291" spans="1:22" ht="12.75" customHeight="1" thickBot="1">
      <c r="A291" s="106"/>
      <c r="B291" s="90" t="s">
        <v>130</v>
      </c>
      <c r="D291" s="4"/>
      <c r="E291" s="95" t="str">
        <f>IF(MAX(G291:L291)=G291,"PAN",IF(MAX(G291:L291)=H291,"PRI",IF(MAX(G291:L291)=I291,"PRD",IF(MAX(G291:L291)=J291,"PT",IF(MAX(G291:L291)=K291,"PVEM",IF(MAX(G291:L291)=L291,"CONVERGENCIA"))))))</f>
        <v>PRI</v>
      </c>
      <c r="G291" s="27">
        <v>268</v>
      </c>
      <c r="H291" s="26">
        <v>640</v>
      </c>
      <c r="I291" s="28">
        <v>146</v>
      </c>
      <c r="J291" s="63">
        <v>4</v>
      </c>
      <c r="K291" s="63">
        <v>351</v>
      </c>
      <c r="L291" s="63">
        <v>5</v>
      </c>
      <c r="M291" s="63">
        <v>0</v>
      </c>
      <c r="N291" s="28">
        <v>46</v>
      </c>
      <c r="O291" s="30">
        <v>1460</v>
      </c>
      <c r="Q291" s="13"/>
      <c r="S291" s="30">
        <v>2363</v>
      </c>
      <c r="U291" s="13"/>
      <c r="V291" s="88"/>
    </row>
    <row r="292" spans="1:21" ht="12.75" customHeight="1" thickBot="1">
      <c r="A292" s="106"/>
      <c r="B292" s="90"/>
      <c r="D292" s="4"/>
      <c r="E292" s="95"/>
      <c r="F292" s="7"/>
      <c r="G292" s="23">
        <f aca="true" t="shared" si="145" ref="G292:O292">(G291/$O291)</f>
        <v>0.18356164383561643</v>
      </c>
      <c r="H292" s="17">
        <f t="shared" si="145"/>
        <v>0.4383561643835616</v>
      </c>
      <c r="I292" s="24">
        <f t="shared" si="145"/>
        <v>0.1</v>
      </c>
      <c r="J292" s="23">
        <f t="shared" si="145"/>
        <v>0.0027397260273972603</v>
      </c>
      <c r="K292" s="23">
        <f t="shared" si="145"/>
        <v>0.2404109589041096</v>
      </c>
      <c r="L292" s="23">
        <f t="shared" si="145"/>
        <v>0.003424657534246575</v>
      </c>
      <c r="M292" s="64">
        <f t="shared" si="145"/>
        <v>0</v>
      </c>
      <c r="N292" s="24">
        <f t="shared" si="145"/>
        <v>0.031506849315068496</v>
      </c>
      <c r="O292" s="25">
        <f t="shared" si="145"/>
        <v>1</v>
      </c>
      <c r="P292" s="7"/>
      <c r="Q292" s="13"/>
      <c r="R292" s="7"/>
      <c r="S292" s="77">
        <f>(O291/S291)</f>
        <v>0.6178586542530682</v>
      </c>
      <c r="T292" s="7"/>
      <c r="U292" s="13"/>
    </row>
    <row r="293" spans="1:22" ht="12.75" customHeight="1" thickBot="1">
      <c r="A293" s="106"/>
      <c r="B293" s="90" t="s">
        <v>131</v>
      </c>
      <c r="D293" s="4"/>
      <c r="E293" s="95" t="str">
        <f>IF(MAX(G293:L293)=G293,"PAN",IF(MAX(G293:L293)=H293,"PRI",IF(MAX(G293:L293)=I293,"PRD",IF(MAX(G293:L293)=J293,"PT",IF(MAX(G293:L293)=K293,"PVEM",IF(MAX(G293:L293)=L293,"CONVERGENCIA"))))))</f>
        <v>PAN</v>
      </c>
      <c r="G293" s="26">
        <v>2528</v>
      </c>
      <c r="H293" s="27">
        <v>1316</v>
      </c>
      <c r="I293" s="28">
        <v>1983</v>
      </c>
      <c r="J293" s="63">
        <v>0</v>
      </c>
      <c r="K293" s="63">
        <v>0</v>
      </c>
      <c r="L293" s="63">
        <v>59</v>
      </c>
      <c r="M293" s="63">
        <v>0</v>
      </c>
      <c r="N293" s="28">
        <v>184</v>
      </c>
      <c r="O293" s="30">
        <v>6070</v>
      </c>
      <c r="Q293" s="13"/>
      <c r="S293" s="30">
        <v>10152</v>
      </c>
      <c r="U293" s="13"/>
      <c r="V293" s="88"/>
    </row>
    <row r="294" spans="1:21" ht="12.75" customHeight="1" thickBot="1">
      <c r="A294" s="106"/>
      <c r="B294" s="90"/>
      <c r="D294" s="4"/>
      <c r="E294" s="95"/>
      <c r="F294" s="7"/>
      <c r="G294" s="17">
        <f aca="true" t="shared" si="146" ref="G294:O294">(G293/$O293)</f>
        <v>0.41647446457990117</v>
      </c>
      <c r="H294" s="23">
        <f t="shared" si="146"/>
        <v>0.21680395387149917</v>
      </c>
      <c r="I294" s="24">
        <f t="shared" si="146"/>
        <v>0.32668863261943987</v>
      </c>
      <c r="J294" s="64">
        <f t="shared" si="146"/>
        <v>0</v>
      </c>
      <c r="K294" s="64">
        <f t="shared" si="146"/>
        <v>0</v>
      </c>
      <c r="L294" s="23">
        <f t="shared" si="146"/>
        <v>0.00971993410214168</v>
      </c>
      <c r="M294" s="64">
        <f t="shared" si="146"/>
        <v>0</v>
      </c>
      <c r="N294" s="24">
        <f t="shared" si="146"/>
        <v>0.030313014827018123</v>
      </c>
      <c r="O294" s="25">
        <f t="shared" si="146"/>
        <v>1</v>
      </c>
      <c r="P294" s="7"/>
      <c r="Q294" s="13"/>
      <c r="R294" s="7"/>
      <c r="S294" s="77">
        <f>(O293/S293)</f>
        <v>0.5979117415287628</v>
      </c>
      <c r="T294" s="7"/>
      <c r="U294" s="13"/>
    </row>
    <row r="295" spans="1:22" ht="12.75" customHeight="1" thickBot="1">
      <c r="A295" s="106"/>
      <c r="B295" s="90" t="s">
        <v>132</v>
      </c>
      <c r="D295" s="4"/>
      <c r="E295" s="95" t="str">
        <f>IF(MAX(G295:L295)=G295,"PAN",IF(MAX(G295:L295)=H295,"PRI",IF(MAX(G295:L295)=I295,"PRD",IF(MAX(G295:L295)=J295,"PT",IF(MAX(G295:L295)=K295,"PVEM",IF(MAX(G295:L295)=L295,"CONVERGENCIA"))))))</f>
        <v>PRI</v>
      </c>
      <c r="G295" s="27">
        <v>736</v>
      </c>
      <c r="H295" s="26">
        <v>956</v>
      </c>
      <c r="I295" s="63">
        <v>136</v>
      </c>
      <c r="J295" s="63">
        <v>0</v>
      </c>
      <c r="K295" s="63">
        <v>0</v>
      </c>
      <c r="L295" s="63">
        <v>0</v>
      </c>
      <c r="M295" s="63">
        <v>0</v>
      </c>
      <c r="N295" s="28">
        <v>107</v>
      </c>
      <c r="O295" s="30">
        <v>1935</v>
      </c>
      <c r="Q295" s="13"/>
      <c r="S295" s="30">
        <v>3127</v>
      </c>
      <c r="U295" s="13"/>
      <c r="V295" s="88"/>
    </row>
    <row r="296" spans="1:21" ht="12.75" customHeight="1" thickBot="1">
      <c r="A296" s="106"/>
      <c r="B296" s="90"/>
      <c r="D296" s="4"/>
      <c r="E296" s="95"/>
      <c r="F296" s="7"/>
      <c r="G296" s="23">
        <f aca="true" t="shared" si="147" ref="G296:O296">(G295/$O295)</f>
        <v>0.38036175710594317</v>
      </c>
      <c r="H296" s="17">
        <f t="shared" si="147"/>
        <v>0.4940568475452196</v>
      </c>
      <c r="I296" s="23">
        <f t="shared" si="147"/>
        <v>0.0702842377260982</v>
      </c>
      <c r="J296" s="64">
        <f t="shared" si="147"/>
        <v>0</v>
      </c>
      <c r="K296" s="64">
        <f t="shared" si="147"/>
        <v>0</v>
      </c>
      <c r="L296" s="64">
        <f t="shared" si="147"/>
        <v>0</v>
      </c>
      <c r="M296" s="64">
        <f t="shared" si="147"/>
        <v>0</v>
      </c>
      <c r="N296" s="24">
        <f t="shared" si="147"/>
        <v>0.05529715762273902</v>
      </c>
      <c r="O296" s="25">
        <f t="shared" si="147"/>
        <v>1</v>
      </c>
      <c r="P296" s="7"/>
      <c r="Q296" s="13"/>
      <c r="R296" s="7"/>
      <c r="S296" s="77">
        <f>(O295/S295)</f>
        <v>0.6188039654621043</v>
      </c>
      <c r="T296" s="7"/>
      <c r="U296" s="13"/>
    </row>
    <row r="297" spans="1:22" ht="12.75" customHeight="1" thickBot="1">
      <c r="A297" s="106"/>
      <c r="B297" s="90" t="s">
        <v>133</v>
      </c>
      <c r="D297" s="4"/>
      <c r="E297" s="95" t="str">
        <f>IF(MAX(G297:L297)=G297,"PAN",IF(MAX(G297:L297)=H297,"PRI",IF(MAX(G297:L297)=I297,"PRD",IF(MAX(G297:L297)=J297,"PT",IF(MAX(G297:L297)=K297,"PVEM",IF(MAX(G297:L297)=L297,"CONVERGENCIA"))))))</f>
        <v>PRI</v>
      </c>
      <c r="G297" s="27">
        <v>1174</v>
      </c>
      <c r="H297" s="26">
        <v>2568</v>
      </c>
      <c r="I297" s="63">
        <v>1526</v>
      </c>
      <c r="J297" s="63">
        <v>0</v>
      </c>
      <c r="K297" s="63">
        <v>2002</v>
      </c>
      <c r="L297" s="63">
        <v>0</v>
      </c>
      <c r="M297" s="63">
        <v>0</v>
      </c>
      <c r="N297" s="63">
        <v>280</v>
      </c>
      <c r="O297" s="30">
        <v>7550</v>
      </c>
      <c r="Q297" s="13"/>
      <c r="S297" s="30">
        <v>10854</v>
      </c>
      <c r="U297" s="13"/>
      <c r="V297" s="88"/>
    </row>
    <row r="298" spans="1:21" ht="12.75" customHeight="1" thickBot="1">
      <c r="A298" s="106"/>
      <c r="B298" s="90"/>
      <c r="D298" s="4"/>
      <c r="E298" s="95"/>
      <c r="F298" s="7"/>
      <c r="G298" s="23">
        <f aca="true" t="shared" si="148" ref="G298:O298">(G297/$O297)</f>
        <v>0.15549668874172184</v>
      </c>
      <c r="H298" s="17">
        <f t="shared" si="148"/>
        <v>0.3401324503311258</v>
      </c>
      <c r="I298" s="23">
        <f t="shared" si="148"/>
        <v>0.20211920529801325</v>
      </c>
      <c r="J298" s="64">
        <f t="shared" si="148"/>
        <v>0</v>
      </c>
      <c r="K298" s="23">
        <f t="shared" si="148"/>
        <v>0.2651655629139073</v>
      </c>
      <c r="L298" s="64">
        <f t="shared" si="148"/>
        <v>0</v>
      </c>
      <c r="M298" s="64">
        <f t="shared" si="148"/>
        <v>0</v>
      </c>
      <c r="N298" s="23">
        <f t="shared" si="148"/>
        <v>0.03708609271523179</v>
      </c>
      <c r="O298" s="25">
        <f t="shared" si="148"/>
        <v>1</v>
      </c>
      <c r="P298" s="7"/>
      <c r="Q298" s="13"/>
      <c r="R298" s="7"/>
      <c r="S298" s="77">
        <f>(O297/S297)</f>
        <v>0.6955960936060439</v>
      </c>
      <c r="T298" s="7"/>
      <c r="U298" s="13"/>
    </row>
    <row r="299" spans="4:22" ht="12.75" customHeight="1">
      <c r="D299" s="5"/>
      <c r="E299" s="7"/>
      <c r="F299" s="7"/>
      <c r="G299" s="31">
        <f aca="true" t="shared" si="149" ref="G299:O299">G297+G295+G293+G291+G289+G287+G285+G283+G281+G279+G277+G275</f>
        <v>19641</v>
      </c>
      <c r="H299" s="31">
        <f t="shared" si="149"/>
        <v>28484</v>
      </c>
      <c r="I299" s="32">
        <f t="shared" si="149"/>
        <v>14916</v>
      </c>
      <c r="J299" s="32">
        <f t="shared" si="149"/>
        <v>7931</v>
      </c>
      <c r="K299" s="32">
        <f t="shared" si="149"/>
        <v>11776</v>
      </c>
      <c r="L299" s="33">
        <f t="shared" si="149"/>
        <v>8238</v>
      </c>
      <c r="M299" s="33">
        <f t="shared" si="149"/>
        <v>6</v>
      </c>
      <c r="N299" s="32">
        <f t="shared" si="149"/>
        <v>3207</v>
      </c>
      <c r="O299" s="34">
        <f t="shared" si="149"/>
        <v>94217</v>
      </c>
      <c r="P299" s="2"/>
      <c r="Q299" s="75"/>
      <c r="R299" s="2"/>
      <c r="S299" s="34">
        <v>152984</v>
      </c>
      <c r="T299" s="2"/>
      <c r="U299" s="75"/>
      <c r="V299" s="88"/>
    </row>
    <row r="300" spans="4:21" ht="12.75" customHeight="1">
      <c r="D300" s="4"/>
      <c r="E300" s="7"/>
      <c r="F300" s="7"/>
      <c r="G300" s="35">
        <f aca="true" t="shared" si="150" ref="G300:O300">(G299/$O299)</f>
        <v>0.20846556353948864</v>
      </c>
      <c r="H300" s="36">
        <f t="shared" si="150"/>
        <v>0.3023233599032022</v>
      </c>
      <c r="I300" s="36">
        <f t="shared" si="150"/>
        <v>0.1583153783287517</v>
      </c>
      <c r="J300" s="36">
        <f t="shared" si="150"/>
        <v>0.08417801458335544</v>
      </c>
      <c r="K300" s="36">
        <f t="shared" si="150"/>
        <v>0.12498805947971173</v>
      </c>
      <c r="L300" s="36">
        <f t="shared" si="150"/>
        <v>0.08743644989757687</v>
      </c>
      <c r="M300" s="36">
        <f t="shared" si="150"/>
        <v>6.368277487077703E-05</v>
      </c>
      <c r="N300" s="36">
        <f t="shared" si="150"/>
        <v>0.03403844316843033</v>
      </c>
      <c r="O300" s="37">
        <f t="shared" si="150"/>
        <v>1</v>
      </c>
      <c r="P300" s="2"/>
      <c r="Q300" s="13"/>
      <c r="R300" s="2"/>
      <c r="S300" s="76">
        <f>(O299/S299)</f>
        <v>0.6158617894681797</v>
      </c>
      <c r="T300" s="2"/>
      <c r="U300" s="13"/>
    </row>
    <row r="301" spans="1:21" ht="12.75" customHeight="1">
      <c r="A301" s="8"/>
      <c r="B301" s="11"/>
      <c r="D301" s="4"/>
      <c r="E301" s="7"/>
      <c r="F301" s="7"/>
      <c r="G301" s="51"/>
      <c r="H301" s="52"/>
      <c r="I301" s="52"/>
      <c r="J301" s="52"/>
      <c r="K301" s="52"/>
      <c r="L301" s="52"/>
      <c r="M301" s="52"/>
      <c r="N301" s="52"/>
      <c r="O301" s="53"/>
      <c r="P301" s="7"/>
      <c r="Q301" s="13"/>
      <c r="R301" s="7"/>
      <c r="S301" s="53"/>
      <c r="T301" s="7"/>
      <c r="U301" s="13"/>
    </row>
    <row r="302" spans="1:22" ht="12.75" customHeight="1" thickBot="1">
      <c r="A302" s="106" t="s">
        <v>231</v>
      </c>
      <c r="B302" s="91" t="s">
        <v>7</v>
      </c>
      <c r="D302" s="4"/>
      <c r="E302" s="95" t="str">
        <f>IF(MAX(G302:L302)=G302,"PAN",IF(MAX(G302:L302)=H302,"PRI",IF(MAX(G302:L302)=I302,"PRD",IF(MAX(G302:L302)=J302,"PT",IF(MAX(G302:L302)=K302,"PVEM",IF(MAX(G302:L302)=L302,"CONVERGENCIA"))))))</f>
        <v>PRI</v>
      </c>
      <c r="G302" s="18">
        <v>491</v>
      </c>
      <c r="H302" s="19">
        <v>5264</v>
      </c>
      <c r="I302" s="20">
        <v>3951</v>
      </c>
      <c r="J302" s="20">
        <v>2232</v>
      </c>
      <c r="K302" s="63">
        <v>44</v>
      </c>
      <c r="L302" s="20">
        <v>487</v>
      </c>
      <c r="M302" s="63">
        <v>0</v>
      </c>
      <c r="N302" s="20">
        <v>420</v>
      </c>
      <c r="O302" s="22">
        <v>12889</v>
      </c>
      <c r="Q302" s="13"/>
      <c r="S302" s="22">
        <v>22612</v>
      </c>
      <c r="U302" s="13"/>
      <c r="V302" s="88"/>
    </row>
    <row r="303" spans="1:21" ht="12.75" customHeight="1" thickBot="1">
      <c r="A303" s="106"/>
      <c r="B303" s="90"/>
      <c r="D303" s="4"/>
      <c r="E303" s="95"/>
      <c r="F303" s="7"/>
      <c r="G303" s="23">
        <f aca="true" t="shared" si="151" ref="G303:O303">(G302/$O302)</f>
        <v>0.03809449918535185</v>
      </c>
      <c r="H303" s="17">
        <f t="shared" si="151"/>
        <v>0.4084102723252386</v>
      </c>
      <c r="I303" s="24">
        <f t="shared" si="151"/>
        <v>0.30654046085809605</v>
      </c>
      <c r="J303" s="24">
        <f t="shared" si="151"/>
        <v>0.17317092094033673</v>
      </c>
      <c r="K303" s="24">
        <f t="shared" si="151"/>
        <v>0.0034137636744510824</v>
      </c>
      <c r="L303" s="24">
        <f t="shared" si="151"/>
        <v>0.037784157033129026</v>
      </c>
      <c r="M303" s="64">
        <f t="shared" si="151"/>
        <v>0</v>
      </c>
      <c r="N303" s="24">
        <f t="shared" si="151"/>
        <v>0.03258592598339669</v>
      </c>
      <c r="O303" s="25">
        <f t="shared" si="151"/>
        <v>1</v>
      </c>
      <c r="P303" s="7"/>
      <c r="Q303" s="13"/>
      <c r="R303" s="7"/>
      <c r="S303" s="77">
        <f>(O302/S302)</f>
        <v>0.5700070758889085</v>
      </c>
      <c r="T303" s="7"/>
      <c r="U303" s="13"/>
    </row>
    <row r="304" spans="1:22" ht="12.75" customHeight="1" thickBot="1">
      <c r="A304" s="106"/>
      <c r="B304" s="90" t="s">
        <v>134</v>
      </c>
      <c r="D304" s="4"/>
      <c r="E304" s="95" t="str">
        <f>IF(MAX(G304:L304)=G304,"PAN",IF(MAX(G304:L304)=H304,"PRI",IF(MAX(G304:L304)=I304,"PRD",IF(MAX(G304:L304)=J304,"PT",IF(MAX(G304:L304)=K304,"PVEM",IF(MAX(G304:L304)=L304,"CONVERGENCIA"))))))</f>
        <v>PRI</v>
      </c>
      <c r="G304" s="18">
        <v>471</v>
      </c>
      <c r="H304" s="19">
        <v>538</v>
      </c>
      <c r="I304" s="63">
        <v>0</v>
      </c>
      <c r="J304" s="63">
        <v>0</v>
      </c>
      <c r="K304" s="63">
        <v>45</v>
      </c>
      <c r="L304" s="63">
        <v>0</v>
      </c>
      <c r="M304" s="63">
        <v>0</v>
      </c>
      <c r="N304" s="28">
        <v>29</v>
      </c>
      <c r="O304" s="30">
        <v>1083</v>
      </c>
      <c r="Q304" s="13"/>
      <c r="S304" s="30">
        <v>1580</v>
      </c>
      <c r="U304" s="13"/>
      <c r="V304" s="88"/>
    </row>
    <row r="305" spans="1:21" ht="12.75" customHeight="1" thickBot="1">
      <c r="A305" s="106"/>
      <c r="B305" s="90"/>
      <c r="D305" s="4"/>
      <c r="E305" s="95"/>
      <c r="F305" s="7"/>
      <c r="G305" s="23">
        <f aca="true" t="shared" si="152" ref="G305:O305">(G304/$O304)</f>
        <v>0.43490304709141275</v>
      </c>
      <c r="H305" s="17">
        <f t="shared" si="152"/>
        <v>0.4967682363804247</v>
      </c>
      <c r="I305" s="64">
        <f t="shared" si="152"/>
        <v>0</v>
      </c>
      <c r="J305" s="64">
        <f t="shared" si="152"/>
        <v>0</v>
      </c>
      <c r="K305" s="23">
        <f t="shared" si="152"/>
        <v>0.04155124653739612</v>
      </c>
      <c r="L305" s="64">
        <f t="shared" si="152"/>
        <v>0</v>
      </c>
      <c r="M305" s="64">
        <f t="shared" si="152"/>
        <v>0</v>
      </c>
      <c r="N305" s="24">
        <f t="shared" si="152"/>
        <v>0.02677746999076639</v>
      </c>
      <c r="O305" s="25">
        <f t="shared" si="152"/>
        <v>1</v>
      </c>
      <c r="P305" s="7"/>
      <c r="Q305" s="13"/>
      <c r="R305" s="7"/>
      <c r="S305" s="77">
        <f>(O304/S304)</f>
        <v>0.6854430379746835</v>
      </c>
      <c r="T305" s="7"/>
      <c r="U305" s="13"/>
    </row>
    <row r="306" spans="1:22" ht="12.75" customHeight="1" thickBot="1">
      <c r="A306" s="106"/>
      <c r="B306" s="90" t="s">
        <v>135</v>
      </c>
      <c r="D306" s="4"/>
      <c r="E306" s="95" t="str">
        <f>IF(MAX(G306:L306)=G306,"PAN",IF(MAX(G306:L306)=H306,"PRI",IF(MAX(G306:L306)=I306,"PRD",IF(MAX(G306:L306)=J306,"PT",IF(MAX(G306:L306)=K306,"PVEM",IF(MAX(G306:L306)=L306,"CONVERGENCIA"))))))</f>
        <v>PRI</v>
      </c>
      <c r="G306" s="27">
        <v>2472</v>
      </c>
      <c r="H306" s="26">
        <v>3327</v>
      </c>
      <c r="I306" s="28">
        <v>99</v>
      </c>
      <c r="J306" s="63">
        <v>3</v>
      </c>
      <c r="K306" s="63">
        <v>5</v>
      </c>
      <c r="L306" s="63">
        <v>0</v>
      </c>
      <c r="M306" s="63">
        <v>0</v>
      </c>
      <c r="N306" s="28">
        <v>163</v>
      </c>
      <c r="O306" s="30">
        <v>6069</v>
      </c>
      <c r="Q306" s="13"/>
      <c r="S306" s="30">
        <v>10793</v>
      </c>
      <c r="U306" s="13"/>
      <c r="V306" s="88"/>
    </row>
    <row r="307" spans="1:21" ht="12.75" customHeight="1" thickBot="1">
      <c r="A307" s="106"/>
      <c r="B307" s="90"/>
      <c r="D307" s="4"/>
      <c r="E307" s="95"/>
      <c r="F307" s="7"/>
      <c r="G307" s="23">
        <f aca="true" t="shared" si="153" ref="G307:O307">(G306/$O306)</f>
        <v>0.40731586752348</v>
      </c>
      <c r="H307" s="17">
        <f t="shared" si="153"/>
        <v>0.5481957488877904</v>
      </c>
      <c r="I307" s="24">
        <f t="shared" si="153"/>
        <v>0.016312407315867524</v>
      </c>
      <c r="J307" s="24">
        <f t="shared" si="153"/>
        <v>0.0004943153732081067</v>
      </c>
      <c r="K307" s="24">
        <f t="shared" si="153"/>
        <v>0.0008238589553468446</v>
      </c>
      <c r="L307" s="64">
        <f t="shared" si="153"/>
        <v>0</v>
      </c>
      <c r="M307" s="64">
        <f t="shared" si="153"/>
        <v>0</v>
      </c>
      <c r="N307" s="24">
        <f t="shared" si="153"/>
        <v>0.026857801944307133</v>
      </c>
      <c r="O307" s="25">
        <f t="shared" si="153"/>
        <v>1</v>
      </c>
      <c r="P307" s="7"/>
      <c r="Q307" s="13"/>
      <c r="R307" s="7"/>
      <c r="S307" s="77">
        <f>(O306/S306)</f>
        <v>0.5623089039192068</v>
      </c>
      <c r="T307" s="7"/>
      <c r="U307" s="13"/>
    </row>
    <row r="308" spans="1:22" ht="12.75" customHeight="1" thickBot="1">
      <c r="A308" s="106"/>
      <c r="B308" s="90" t="s">
        <v>136</v>
      </c>
      <c r="D308" s="4"/>
      <c r="E308" s="95" t="str">
        <f>IF(MAX(G308:L308)=G308,"PAN",IF(MAX(G308:L308)=H308,"PRI",IF(MAX(G308:L308)=I308,"PRD",IF(MAX(G308:L308)=J308,"PT",IF(MAX(G308:L308)=K308,"PVEM",IF(MAX(G308:L308)=L308,"CONVERGENCIA"))))))</f>
        <v>PRI</v>
      </c>
      <c r="G308" s="27">
        <v>2497</v>
      </c>
      <c r="H308" s="26">
        <v>2629</v>
      </c>
      <c r="I308" s="63">
        <v>0</v>
      </c>
      <c r="J308" s="28">
        <v>315</v>
      </c>
      <c r="K308" s="28">
        <v>139</v>
      </c>
      <c r="L308" s="63">
        <v>0</v>
      </c>
      <c r="M308" s="63">
        <v>0</v>
      </c>
      <c r="N308" s="28">
        <v>102</v>
      </c>
      <c r="O308" s="30">
        <v>5682</v>
      </c>
      <c r="Q308" s="13"/>
      <c r="S308" s="30">
        <v>8818</v>
      </c>
      <c r="U308" s="13"/>
      <c r="V308" s="88"/>
    </row>
    <row r="309" spans="1:21" ht="12.75" customHeight="1" thickBot="1">
      <c r="A309" s="106"/>
      <c r="B309" s="90"/>
      <c r="D309" s="4"/>
      <c r="E309" s="95"/>
      <c r="F309" s="7"/>
      <c r="G309" s="23">
        <f aca="true" t="shared" si="154" ref="G309:O309">(G308/$O308)</f>
        <v>0.4394579373460049</v>
      </c>
      <c r="H309" s="17">
        <f t="shared" si="154"/>
        <v>0.4626891939457937</v>
      </c>
      <c r="I309" s="64">
        <f t="shared" si="154"/>
        <v>0</v>
      </c>
      <c r="J309" s="24">
        <f t="shared" si="154"/>
        <v>0.05543822597676874</v>
      </c>
      <c r="K309" s="24">
        <f t="shared" si="154"/>
        <v>0.024463217177050335</v>
      </c>
      <c r="L309" s="64">
        <f t="shared" si="154"/>
        <v>0</v>
      </c>
      <c r="M309" s="64">
        <f t="shared" si="154"/>
        <v>0</v>
      </c>
      <c r="N309" s="24">
        <f t="shared" si="154"/>
        <v>0.01795142555438226</v>
      </c>
      <c r="O309" s="25">
        <f t="shared" si="154"/>
        <v>1</v>
      </c>
      <c r="P309" s="7"/>
      <c r="Q309" s="13"/>
      <c r="R309" s="7"/>
      <c r="S309" s="77">
        <f>(O308/S308)</f>
        <v>0.6443638013154911</v>
      </c>
      <c r="T309" s="7"/>
      <c r="U309" s="13"/>
    </row>
    <row r="310" spans="1:22" ht="12.75" customHeight="1" thickBot="1">
      <c r="A310" s="106"/>
      <c r="B310" s="90" t="s">
        <v>137</v>
      </c>
      <c r="D310" s="4"/>
      <c r="E310" s="95" t="str">
        <f>IF(MAX(G310:L310)=G310,"PAN",IF(MAX(G310:L310)=H310,"PRI",IF(MAX(G310:L310)=I310,"PRD",IF(MAX(G310:L310)=J310,"PT",IF(MAX(G310:L310)=K310,"PVEM",IF(MAX(G310:L310)=L310,"CONVERGENCIA"))))))</f>
        <v>PRD</v>
      </c>
      <c r="G310" s="27">
        <v>474</v>
      </c>
      <c r="H310" s="27">
        <v>998</v>
      </c>
      <c r="I310" s="26">
        <v>1124</v>
      </c>
      <c r="J310" s="63">
        <v>0</v>
      </c>
      <c r="K310" s="63">
        <v>0</v>
      </c>
      <c r="L310" s="63">
        <v>0</v>
      </c>
      <c r="M310" s="63">
        <v>0</v>
      </c>
      <c r="N310" s="28">
        <v>83</v>
      </c>
      <c r="O310" s="30">
        <v>2679</v>
      </c>
      <c r="Q310" s="13"/>
      <c r="S310" s="30">
        <v>3944</v>
      </c>
      <c r="U310" s="13"/>
      <c r="V310" s="88"/>
    </row>
    <row r="311" spans="1:21" ht="12.75" customHeight="1" thickBot="1">
      <c r="A311" s="106"/>
      <c r="B311" s="90"/>
      <c r="D311" s="4"/>
      <c r="E311" s="95"/>
      <c r="F311" s="7"/>
      <c r="G311" s="23">
        <f aca="true" t="shared" si="155" ref="G311:O311">(G310/$O310)</f>
        <v>0.1769316909294513</v>
      </c>
      <c r="H311" s="23">
        <f t="shared" si="155"/>
        <v>0.3725270623366928</v>
      </c>
      <c r="I311" s="17">
        <f t="shared" si="155"/>
        <v>0.41955953714072414</v>
      </c>
      <c r="J311" s="64">
        <f t="shared" si="155"/>
        <v>0</v>
      </c>
      <c r="K311" s="64">
        <f t="shared" si="155"/>
        <v>0</v>
      </c>
      <c r="L311" s="64">
        <f t="shared" si="155"/>
        <v>0</v>
      </c>
      <c r="M311" s="64">
        <f t="shared" si="155"/>
        <v>0</v>
      </c>
      <c r="N311" s="24">
        <f t="shared" si="155"/>
        <v>0.030981709593131766</v>
      </c>
      <c r="O311" s="25">
        <f t="shared" si="155"/>
        <v>1</v>
      </c>
      <c r="P311" s="7"/>
      <c r="Q311" s="13"/>
      <c r="R311" s="7"/>
      <c r="S311" s="77">
        <f>(O310/S310)</f>
        <v>0.6792596348884381</v>
      </c>
      <c r="T311" s="7"/>
      <c r="U311" s="13"/>
    </row>
    <row r="312" spans="1:22" ht="12.75" customHeight="1" thickBot="1">
      <c r="A312" s="106"/>
      <c r="B312" s="90" t="s">
        <v>138</v>
      </c>
      <c r="D312" s="4"/>
      <c r="E312" s="95" t="str">
        <f>IF(MAX(G312:L312)=G312,"PAN",IF(MAX(G312:L312)=H312,"PRI",IF(MAX(G312:L312)=I312,"PRD",IF(MAX(G312:L312)=J312,"PT",IF(MAX(G312:L312)=K312,"PVEM",IF(MAX(G312:L312)=L312,"CONVERGENCIA"))))))</f>
        <v>PRI</v>
      </c>
      <c r="G312" s="27">
        <v>519</v>
      </c>
      <c r="H312" s="26">
        <v>1660</v>
      </c>
      <c r="I312" s="63">
        <v>1316</v>
      </c>
      <c r="J312" s="63">
        <v>0</v>
      </c>
      <c r="K312" s="63">
        <v>0</v>
      </c>
      <c r="L312" s="63">
        <v>0</v>
      </c>
      <c r="M312" s="63">
        <v>2</v>
      </c>
      <c r="N312" s="28">
        <v>116</v>
      </c>
      <c r="O312" s="30">
        <v>3613</v>
      </c>
      <c r="Q312" s="13"/>
      <c r="S312" s="30">
        <v>5175</v>
      </c>
      <c r="U312" s="13"/>
      <c r="V312" s="88"/>
    </row>
    <row r="313" spans="1:21" ht="12.75" customHeight="1" thickBot="1">
      <c r="A313" s="106"/>
      <c r="B313" s="90"/>
      <c r="D313" s="4"/>
      <c r="E313" s="95"/>
      <c r="F313" s="7"/>
      <c r="G313" s="23">
        <f aca="true" t="shared" si="156" ref="G313:O313">(G312/$O312)</f>
        <v>0.14364793800166067</v>
      </c>
      <c r="H313" s="17">
        <f t="shared" si="156"/>
        <v>0.45945197896484913</v>
      </c>
      <c r="I313" s="24">
        <f t="shared" si="156"/>
        <v>0.36424024356490453</v>
      </c>
      <c r="J313" s="64">
        <f t="shared" si="156"/>
        <v>0</v>
      </c>
      <c r="K313" s="64">
        <f t="shared" si="156"/>
        <v>0</v>
      </c>
      <c r="L313" s="64">
        <f t="shared" si="156"/>
        <v>0</v>
      </c>
      <c r="M313" s="24">
        <f t="shared" si="156"/>
        <v>0.0005535566011624688</v>
      </c>
      <c r="N313" s="24">
        <f t="shared" si="156"/>
        <v>0.032106282867423196</v>
      </c>
      <c r="O313" s="25">
        <f t="shared" si="156"/>
        <v>1</v>
      </c>
      <c r="P313" s="7"/>
      <c r="Q313" s="13"/>
      <c r="R313" s="7"/>
      <c r="S313" s="77">
        <f>(O312/S312)</f>
        <v>0.6981642512077295</v>
      </c>
      <c r="T313" s="7"/>
      <c r="U313" s="13"/>
    </row>
    <row r="314" spans="1:22" ht="13.5" thickBot="1">
      <c r="A314" s="106"/>
      <c r="B314" s="90" t="s">
        <v>139</v>
      </c>
      <c r="D314" s="4"/>
      <c r="E314" s="95" t="str">
        <f>IF(MAX(G314:L314)=G314,"PAN",IF(MAX(G314:L314)=H314,"PRI",IF(MAX(G314:L314)=I314,"PRD",IF(MAX(G314:L314)=J314,"PT",IF(MAX(G314:L314)=K314,"PVEM",IF(MAX(G314:L314)=L314,"CONVERGENCIA"))))))</f>
        <v>PT</v>
      </c>
      <c r="G314" s="59">
        <v>495</v>
      </c>
      <c r="H314" s="59">
        <v>1668</v>
      </c>
      <c r="I314" s="59">
        <v>1148</v>
      </c>
      <c r="J314" s="60">
        <v>3810</v>
      </c>
      <c r="K314" s="63">
        <v>70</v>
      </c>
      <c r="L314" s="63">
        <v>1736</v>
      </c>
      <c r="M314" s="63">
        <v>0</v>
      </c>
      <c r="N314" s="38">
        <v>461</v>
      </c>
      <c r="O314" s="61">
        <v>9388</v>
      </c>
      <c r="P314" s="10"/>
      <c r="Q314" s="12"/>
      <c r="R314" s="10"/>
      <c r="S314" s="61">
        <v>14863</v>
      </c>
      <c r="T314" s="10"/>
      <c r="U314" s="12"/>
      <c r="V314" s="88"/>
    </row>
    <row r="315" spans="1:21" ht="12.75" customHeight="1" thickBot="1">
      <c r="A315" s="106"/>
      <c r="B315" s="90"/>
      <c r="D315" s="4"/>
      <c r="E315" s="95"/>
      <c r="F315" s="7"/>
      <c r="G315" s="23">
        <f aca="true" t="shared" si="157" ref="G315:O315">(G314/$O314)</f>
        <v>0.05272688538559864</v>
      </c>
      <c r="H315" s="23">
        <f t="shared" si="157"/>
        <v>0.17767362590541116</v>
      </c>
      <c r="I315" s="23">
        <f t="shared" si="157"/>
        <v>0.12228376651043886</v>
      </c>
      <c r="J315" s="17">
        <f t="shared" si="157"/>
        <v>0.40583723902854707</v>
      </c>
      <c r="K315" s="23">
        <f t="shared" si="157"/>
        <v>0.007456327226246272</v>
      </c>
      <c r="L315" s="23">
        <f t="shared" si="157"/>
        <v>0.18491691521090753</v>
      </c>
      <c r="M315" s="64">
        <f t="shared" si="157"/>
        <v>0</v>
      </c>
      <c r="N315" s="24">
        <f t="shared" si="157"/>
        <v>0.04910524073285045</v>
      </c>
      <c r="O315" s="25">
        <f t="shared" si="157"/>
        <v>1</v>
      </c>
      <c r="P315" s="7"/>
      <c r="Q315" s="13"/>
      <c r="R315" s="7"/>
      <c r="S315" s="77">
        <f>(O314/S314)</f>
        <v>0.6316356051941062</v>
      </c>
      <c r="T315" s="7"/>
      <c r="U315" s="13"/>
    </row>
    <row r="316" spans="1:22" ht="12.75" customHeight="1" thickBot="1">
      <c r="A316" s="106"/>
      <c r="B316" s="90" t="s">
        <v>140</v>
      </c>
      <c r="D316" s="4"/>
      <c r="E316" s="95" t="str">
        <f>IF(MAX(G316:L316)=G316,"PAN",IF(MAX(G316:L316)=H316,"PRI",IF(MAX(G316:L316)=I316,"PRD",IF(MAX(G316:L316)=J316,"PT",IF(MAX(G316:L316)=K316,"PVEM",IF(MAX(G316:L316)=L316,"CONVERGENCIA"))))))</f>
        <v>PAN</v>
      </c>
      <c r="G316" s="26">
        <v>1893</v>
      </c>
      <c r="H316" s="63">
        <v>1859</v>
      </c>
      <c r="I316" s="63">
        <v>162</v>
      </c>
      <c r="J316" s="63">
        <v>0</v>
      </c>
      <c r="K316" s="63">
        <v>0</v>
      </c>
      <c r="L316" s="63">
        <v>0</v>
      </c>
      <c r="M316" s="63">
        <v>0</v>
      </c>
      <c r="N316" s="28">
        <v>145</v>
      </c>
      <c r="O316" s="30">
        <v>4059</v>
      </c>
      <c r="Q316" s="13"/>
      <c r="S316" s="30">
        <v>7005</v>
      </c>
      <c r="U316" s="13"/>
      <c r="V316" s="88"/>
    </row>
    <row r="317" spans="1:21" ht="12.75" customHeight="1" thickBot="1">
      <c r="A317" s="106"/>
      <c r="B317" s="90"/>
      <c r="D317" s="4"/>
      <c r="E317" s="95"/>
      <c r="F317" s="7"/>
      <c r="G317" s="17">
        <f aca="true" t="shared" si="158" ref="G317:O317">(G316/$O316)</f>
        <v>0.4663710273466371</v>
      </c>
      <c r="H317" s="24">
        <f t="shared" si="158"/>
        <v>0.45799457994579945</v>
      </c>
      <c r="I317" s="24">
        <f t="shared" si="158"/>
        <v>0.03991130820399113</v>
      </c>
      <c r="J317" s="64">
        <f t="shared" si="158"/>
        <v>0</v>
      </c>
      <c r="K317" s="64">
        <f t="shared" si="158"/>
        <v>0</v>
      </c>
      <c r="L317" s="64">
        <f t="shared" si="158"/>
        <v>0</v>
      </c>
      <c r="M317" s="64">
        <f t="shared" si="158"/>
        <v>0</v>
      </c>
      <c r="N317" s="24">
        <f t="shared" si="158"/>
        <v>0.03572308450357231</v>
      </c>
      <c r="O317" s="25">
        <f t="shared" si="158"/>
        <v>1</v>
      </c>
      <c r="P317" s="7"/>
      <c r="Q317" s="13"/>
      <c r="R317" s="7"/>
      <c r="S317" s="77">
        <f>(O316/S316)</f>
        <v>0.5794432548179872</v>
      </c>
      <c r="T317" s="7"/>
      <c r="U317" s="13"/>
    </row>
    <row r="318" spans="4:21" ht="12.75" customHeight="1">
      <c r="D318" s="5"/>
      <c r="E318" s="7"/>
      <c r="F318" s="7"/>
      <c r="G318" s="31">
        <f>G302+G304+G306+G308+G310+G312+G314+G316</f>
        <v>9312</v>
      </c>
      <c r="H318" s="31">
        <f aca="true" t="shared" si="159" ref="H318:O318">H302+H304+H306+H308+H310+H312+H314+H316</f>
        <v>17943</v>
      </c>
      <c r="I318" s="32">
        <f t="shared" si="159"/>
        <v>7800</v>
      </c>
      <c r="J318" s="32">
        <f t="shared" si="159"/>
        <v>6360</v>
      </c>
      <c r="K318" s="32">
        <f t="shared" si="159"/>
        <v>303</v>
      </c>
      <c r="L318" s="33">
        <f t="shared" si="159"/>
        <v>2223</v>
      </c>
      <c r="M318" s="33">
        <f t="shared" si="159"/>
        <v>2</v>
      </c>
      <c r="N318" s="32">
        <f t="shared" si="159"/>
        <v>1519</v>
      </c>
      <c r="O318" s="34">
        <f t="shared" si="159"/>
        <v>45462</v>
      </c>
      <c r="P318" s="2"/>
      <c r="Q318" s="75"/>
      <c r="R318" s="2"/>
      <c r="S318" s="34">
        <v>74790</v>
      </c>
      <c r="T318" s="2"/>
      <c r="U318" s="75"/>
    </row>
    <row r="319" spans="4:21" ht="12.75" customHeight="1">
      <c r="D319" s="4"/>
      <c r="E319" s="7"/>
      <c r="F319" s="7"/>
      <c r="G319" s="35">
        <f aca="true" t="shared" si="160" ref="G319:O319">(G318/$O318)</f>
        <v>0.20483040781311865</v>
      </c>
      <c r="H319" s="36">
        <f t="shared" si="160"/>
        <v>0.39468127227134747</v>
      </c>
      <c r="I319" s="36">
        <f t="shared" si="160"/>
        <v>0.1715718622145968</v>
      </c>
      <c r="J319" s="36">
        <f t="shared" si="160"/>
        <v>0.13989705688267123</v>
      </c>
      <c r="K319" s="36">
        <f t="shared" si="160"/>
        <v>0.006664906955259338</v>
      </c>
      <c r="L319" s="36">
        <f t="shared" si="160"/>
        <v>0.04889798073116009</v>
      </c>
      <c r="M319" s="36">
        <f t="shared" si="160"/>
        <v>4.399278518322995E-05</v>
      </c>
      <c r="N319" s="36">
        <f t="shared" si="160"/>
        <v>0.03341252034666315</v>
      </c>
      <c r="O319" s="37">
        <f t="shared" si="160"/>
        <v>1</v>
      </c>
      <c r="P319" s="2"/>
      <c r="Q319" s="13"/>
      <c r="R319" s="2"/>
      <c r="S319" s="76">
        <f>(O318/S318)</f>
        <v>0.6078620136381869</v>
      </c>
      <c r="T319" s="2"/>
      <c r="U319" s="13"/>
    </row>
    <row r="320" spans="1:21" ht="12.75" customHeight="1">
      <c r="A320" s="8"/>
      <c r="B320" s="11"/>
      <c r="D320" s="4"/>
      <c r="E320" s="7"/>
      <c r="F320" s="7"/>
      <c r="O320" s="62"/>
      <c r="P320" s="7"/>
      <c r="Q320" s="13"/>
      <c r="R320" s="7"/>
      <c r="S320" s="62"/>
      <c r="T320" s="7"/>
      <c r="U320" s="13"/>
    </row>
    <row r="321" spans="1:22" ht="12.75" customHeight="1" thickBot="1">
      <c r="A321" s="106" t="s">
        <v>232</v>
      </c>
      <c r="B321" s="91" t="s">
        <v>142</v>
      </c>
      <c r="D321" s="4"/>
      <c r="E321" s="95" t="str">
        <f>IF(MAX(G321:L321)=G321,"PAN",IF(MAX(G321:L321)=H321,"PRI",IF(MAX(G321:L321)=I321,"PRD",IF(MAX(G321:L321)=J321,"PT",IF(MAX(G321:L321)=K321,"PVEM",IF(MAX(G321:L321)=L321,"CONVERGENCIA"))))))</f>
        <v>PAN</v>
      </c>
      <c r="G321" s="19">
        <v>1277</v>
      </c>
      <c r="H321" s="18">
        <v>1219</v>
      </c>
      <c r="I321" s="20">
        <v>226</v>
      </c>
      <c r="J321" s="63">
        <v>0</v>
      </c>
      <c r="K321" s="63">
        <v>0</v>
      </c>
      <c r="L321" s="63">
        <v>0</v>
      </c>
      <c r="M321" s="63">
        <v>0</v>
      </c>
      <c r="N321" s="20">
        <v>84</v>
      </c>
      <c r="O321" s="22">
        <v>2806</v>
      </c>
      <c r="Q321" s="13"/>
      <c r="S321" s="22">
        <v>4507</v>
      </c>
      <c r="U321" s="13"/>
      <c r="V321" s="88"/>
    </row>
    <row r="322" spans="1:21" ht="12.75" customHeight="1" thickBot="1">
      <c r="A322" s="106"/>
      <c r="B322" s="90"/>
      <c r="D322" s="4"/>
      <c r="E322" s="95"/>
      <c r="F322" s="7"/>
      <c r="G322" s="17">
        <f aca="true" t="shared" si="161" ref="G322:O322">(G321/$O321)</f>
        <v>0.455096222380613</v>
      </c>
      <c r="H322" s="23">
        <f t="shared" si="161"/>
        <v>0.4344262295081967</v>
      </c>
      <c r="I322" s="24">
        <f t="shared" si="161"/>
        <v>0.08054169636493229</v>
      </c>
      <c r="J322" s="64">
        <f t="shared" si="161"/>
        <v>0</v>
      </c>
      <c r="K322" s="64">
        <f t="shared" si="161"/>
        <v>0</v>
      </c>
      <c r="L322" s="64">
        <f t="shared" si="161"/>
        <v>0</v>
      </c>
      <c r="M322" s="64">
        <f t="shared" si="161"/>
        <v>0</v>
      </c>
      <c r="N322" s="24">
        <f t="shared" si="161"/>
        <v>0.02993585174625802</v>
      </c>
      <c r="O322" s="25">
        <f t="shared" si="161"/>
        <v>1</v>
      </c>
      <c r="P322" s="7"/>
      <c r="Q322" s="13"/>
      <c r="R322" s="7"/>
      <c r="S322" s="77">
        <f>(O321/S321)</f>
        <v>0.6225870867539384</v>
      </c>
      <c r="T322" s="7"/>
      <c r="U322" s="13"/>
    </row>
    <row r="323" spans="1:22" ht="12.75" customHeight="1" thickBot="1">
      <c r="A323" s="106"/>
      <c r="B323" s="90" t="s">
        <v>143</v>
      </c>
      <c r="D323" s="4"/>
      <c r="E323" s="95" t="str">
        <f>IF(MAX(G323:L323)=G323,"PAN",IF(MAX(G323:L323)=H323,"PRI",IF(MAX(G323:L323)=I323,"PRD",IF(MAX(G323:L323)=J323,"PT",IF(MAX(G323:L323)=K323,"PVEM",IF(MAX(G323:L323)=L323,"CONVERGENCIA"))))))</f>
        <v>PRD</v>
      </c>
      <c r="G323" s="27">
        <v>102</v>
      </c>
      <c r="H323" s="27">
        <v>1547</v>
      </c>
      <c r="I323" s="26">
        <v>1697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30">
        <v>3346</v>
      </c>
      <c r="Q323" s="13"/>
      <c r="S323" s="30">
        <v>4897</v>
      </c>
      <c r="U323" s="13"/>
      <c r="V323" s="88"/>
    </row>
    <row r="324" spans="1:21" ht="12.75" customHeight="1" thickBot="1">
      <c r="A324" s="106"/>
      <c r="B324" s="90"/>
      <c r="D324" s="4"/>
      <c r="E324" s="95"/>
      <c r="F324" s="7"/>
      <c r="G324" s="23">
        <f aca="true" t="shared" si="162" ref="G324:O324">(G323/$O323)</f>
        <v>0.030484160191273164</v>
      </c>
      <c r="H324" s="23">
        <f t="shared" si="162"/>
        <v>0.46234309623430964</v>
      </c>
      <c r="I324" s="17">
        <f t="shared" si="162"/>
        <v>0.5071727435744172</v>
      </c>
      <c r="J324" s="64">
        <f t="shared" si="162"/>
        <v>0</v>
      </c>
      <c r="K324" s="64">
        <f t="shared" si="162"/>
        <v>0</v>
      </c>
      <c r="L324" s="64">
        <f t="shared" si="162"/>
        <v>0</v>
      </c>
      <c r="M324" s="64">
        <f t="shared" si="162"/>
        <v>0</v>
      </c>
      <c r="N324" s="64">
        <f t="shared" si="162"/>
        <v>0</v>
      </c>
      <c r="O324" s="25">
        <f t="shared" si="162"/>
        <v>1</v>
      </c>
      <c r="P324" s="7"/>
      <c r="Q324" s="13"/>
      <c r="R324" s="7"/>
      <c r="S324" s="77">
        <f>(O323/S323)</f>
        <v>0.6832754747804779</v>
      </c>
      <c r="T324" s="7"/>
      <c r="U324" s="13"/>
    </row>
    <row r="325" spans="1:22" ht="12.75" customHeight="1" thickBot="1">
      <c r="A325" s="106"/>
      <c r="B325" s="90" t="s">
        <v>144</v>
      </c>
      <c r="D325" s="4"/>
      <c r="E325" s="95" t="str">
        <f>IF(MAX(G325:L325)=G325,"PAN",IF(MAX(G325:L325)=H325,"PRI",IF(MAX(G325:L325)=I325,"PRD",IF(MAX(G325:L325)=J325,"PT",IF(MAX(G325:L325)=K325,"PVEM",IF(MAX(G325:L325)=L325,"CONVERGENCIA"))))))</f>
        <v>PAN</v>
      </c>
      <c r="G325" s="19">
        <v>3632</v>
      </c>
      <c r="H325" s="18">
        <v>2654</v>
      </c>
      <c r="I325" s="63">
        <v>0</v>
      </c>
      <c r="J325" s="63">
        <v>0</v>
      </c>
      <c r="K325" s="28">
        <v>6</v>
      </c>
      <c r="L325" s="28">
        <v>51</v>
      </c>
      <c r="M325" s="63">
        <v>0</v>
      </c>
      <c r="N325" s="28">
        <v>260</v>
      </c>
      <c r="O325" s="30">
        <v>6603</v>
      </c>
      <c r="Q325" s="13"/>
      <c r="S325" s="30">
        <v>9982</v>
      </c>
      <c r="U325" s="13"/>
      <c r="V325" s="88"/>
    </row>
    <row r="326" spans="1:21" ht="12.75" customHeight="1" thickBot="1">
      <c r="A326" s="106"/>
      <c r="B326" s="90"/>
      <c r="D326" s="4"/>
      <c r="E326" s="95"/>
      <c r="F326" s="7"/>
      <c r="G326" s="17">
        <f aca="true" t="shared" si="163" ref="G326:O326">(G325/$O325)</f>
        <v>0.5500530062092988</v>
      </c>
      <c r="H326" s="23">
        <f t="shared" si="163"/>
        <v>0.4019385127972134</v>
      </c>
      <c r="I326" s="64">
        <f t="shared" si="163"/>
        <v>0</v>
      </c>
      <c r="J326" s="64">
        <f t="shared" si="163"/>
        <v>0</v>
      </c>
      <c r="K326" s="24">
        <f t="shared" si="163"/>
        <v>0.0009086778736937755</v>
      </c>
      <c r="L326" s="24">
        <f t="shared" si="163"/>
        <v>0.007723761926397092</v>
      </c>
      <c r="M326" s="64">
        <f t="shared" si="163"/>
        <v>0</v>
      </c>
      <c r="N326" s="24">
        <f t="shared" si="163"/>
        <v>0.03937604119339694</v>
      </c>
      <c r="O326" s="25">
        <f t="shared" si="163"/>
        <v>1</v>
      </c>
      <c r="P326" s="7"/>
      <c r="Q326" s="13"/>
      <c r="R326" s="7"/>
      <c r="S326" s="77">
        <f>(O325/S325)</f>
        <v>0.6614906832298136</v>
      </c>
      <c r="T326" s="7"/>
      <c r="U326" s="13"/>
    </row>
    <row r="327" spans="1:22" ht="12.75" customHeight="1" thickBot="1">
      <c r="A327" s="106"/>
      <c r="B327" s="90" t="s">
        <v>141</v>
      </c>
      <c r="D327" s="4"/>
      <c r="E327" s="95" t="str">
        <f>IF(MAX(G327:L327)=G327,"PAN",IF(MAX(G327:L327)=H327,"PRI",IF(MAX(G327:L327)=I327,"PRD",IF(MAX(G327:L327)=J327,"PT",IF(MAX(G327:L327)=K327,"PVEM",IF(MAX(G327:L327)=L327,"CONVERGENCIA"))))))</f>
        <v>PAN</v>
      </c>
      <c r="G327" s="19">
        <v>7764</v>
      </c>
      <c r="H327" s="18">
        <v>6021</v>
      </c>
      <c r="I327" s="28">
        <v>365</v>
      </c>
      <c r="J327" s="63">
        <v>0</v>
      </c>
      <c r="K327" s="63">
        <v>0</v>
      </c>
      <c r="L327" s="63">
        <v>1</v>
      </c>
      <c r="M327" s="63">
        <v>1</v>
      </c>
      <c r="N327" s="28">
        <v>457</v>
      </c>
      <c r="O327" s="30">
        <v>14609</v>
      </c>
      <c r="Q327" s="13"/>
      <c r="S327" s="30">
        <v>25421</v>
      </c>
      <c r="U327" s="13"/>
      <c r="V327" s="88"/>
    </row>
    <row r="328" spans="1:21" ht="12.75" customHeight="1" thickBot="1">
      <c r="A328" s="106"/>
      <c r="B328" s="90"/>
      <c r="D328" s="4"/>
      <c r="E328" s="95"/>
      <c r="F328" s="7"/>
      <c r="G328" s="17">
        <f aca="true" t="shared" si="164" ref="G328:O328">(G327/$O327)</f>
        <v>0.5314532137723321</v>
      </c>
      <c r="H328" s="23">
        <f t="shared" si="164"/>
        <v>0.4121431993976316</v>
      </c>
      <c r="I328" s="24">
        <f t="shared" si="164"/>
        <v>0.024984598535149564</v>
      </c>
      <c r="J328" s="64">
        <f t="shared" si="164"/>
        <v>0</v>
      </c>
      <c r="K328" s="64">
        <f t="shared" si="164"/>
        <v>0</v>
      </c>
      <c r="L328" s="24">
        <f t="shared" si="164"/>
        <v>6.845095489082072E-05</v>
      </c>
      <c r="M328" s="24">
        <f t="shared" si="164"/>
        <v>6.845095489082072E-05</v>
      </c>
      <c r="N328" s="24">
        <f t="shared" si="164"/>
        <v>0.03128208638510507</v>
      </c>
      <c r="O328" s="25">
        <f t="shared" si="164"/>
        <v>1</v>
      </c>
      <c r="P328" s="7"/>
      <c r="Q328" s="13"/>
      <c r="R328" s="7"/>
      <c r="S328" s="77">
        <f>(O327/S327)</f>
        <v>0.5746823492388183</v>
      </c>
      <c r="T328" s="7"/>
      <c r="U328" s="13"/>
    </row>
    <row r="329" spans="1:22" ht="12.75" customHeight="1" thickBot="1">
      <c r="A329" s="106"/>
      <c r="B329" s="90" t="s">
        <v>145</v>
      </c>
      <c r="D329" s="4"/>
      <c r="E329" s="95" t="str">
        <f>IF(MAX(G329:L329)=G329,"PAN",IF(MAX(G329:L329)=H329,"PRI",IF(MAX(G329:L329)=I329,"PRD",IF(MAX(G329:L329)=J329,"PT",IF(MAX(G329:L329)=K329,"PVEM",IF(MAX(G329:L329)=L329,"CONVERGENCIA"))))))</f>
        <v>PRI</v>
      </c>
      <c r="G329" s="27">
        <v>356</v>
      </c>
      <c r="H329" s="26">
        <v>2666</v>
      </c>
      <c r="I329" s="28">
        <v>1055</v>
      </c>
      <c r="J329" s="28">
        <v>1</v>
      </c>
      <c r="K329" s="63">
        <v>0</v>
      </c>
      <c r="L329" s="63">
        <v>1209</v>
      </c>
      <c r="M329" s="63">
        <v>0</v>
      </c>
      <c r="N329" s="28">
        <v>405</v>
      </c>
      <c r="O329" s="30">
        <v>5692</v>
      </c>
      <c r="Q329" s="13"/>
      <c r="S329" s="30">
        <v>9804</v>
      </c>
      <c r="U329" s="13"/>
      <c r="V329" s="88"/>
    </row>
    <row r="330" spans="1:21" ht="12.75" customHeight="1" thickBot="1">
      <c r="A330" s="106"/>
      <c r="B330" s="90"/>
      <c r="D330" s="4"/>
      <c r="E330" s="95"/>
      <c r="F330" s="7"/>
      <c r="G330" s="23">
        <f aca="true" t="shared" si="165" ref="G330:O330">(G329/$O329)</f>
        <v>0.06254392129304287</v>
      </c>
      <c r="H330" s="17">
        <f t="shared" si="165"/>
        <v>0.4683766690091356</v>
      </c>
      <c r="I330" s="24">
        <f t="shared" si="165"/>
        <v>0.1853478566408995</v>
      </c>
      <c r="J330" s="24">
        <f t="shared" si="165"/>
        <v>0.00017568517217146873</v>
      </c>
      <c r="K330" s="64">
        <f t="shared" si="165"/>
        <v>0</v>
      </c>
      <c r="L330" s="24">
        <f t="shared" si="165"/>
        <v>0.2124033731553057</v>
      </c>
      <c r="M330" s="64">
        <f t="shared" si="165"/>
        <v>0</v>
      </c>
      <c r="N330" s="24">
        <f t="shared" si="165"/>
        <v>0.07115249472944483</v>
      </c>
      <c r="O330" s="25">
        <f t="shared" si="165"/>
        <v>1</v>
      </c>
      <c r="P330" s="7"/>
      <c r="Q330" s="13"/>
      <c r="R330" s="7"/>
      <c r="S330" s="77">
        <f>(O329/S329)</f>
        <v>0.580579355365157</v>
      </c>
      <c r="T330" s="7"/>
      <c r="U330" s="13"/>
    </row>
    <row r="331" spans="1:22" ht="12.75" customHeight="1" thickBot="1">
      <c r="A331" s="106"/>
      <c r="B331" s="90" t="s">
        <v>146</v>
      </c>
      <c r="D331" s="4"/>
      <c r="E331" s="95" t="str">
        <f>IF(MAX(G331:L331)=G331,"PAN",IF(MAX(G331:L331)=H331,"PRI",IF(MAX(G331:L331)=I331,"PRD",IF(MAX(G331:L331)=J331,"PT",IF(MAX(G331:L331)=K331,"PVEM",IF(MAX(G331:L331)=L331,"CONVERGENCIA"))))))</f>
        <v>PRI</v>
      </c>
      <c r="G331" s="27">
        <v>2002</v>
      </c>
      <c r="H331" s="26">
        <v>2927</v>
      </c>
      <c r="I331" s="63">
        <v>26</v>
      </c>
      <c r="J331" s="63">
        <v>2</v>
      </c>
      <c r="K331" s="63">
        <v>0</v>
      </c>
      <c r="L331" s="63">
        <v>344</v>
      </c>
      <c r="M331" s="63">
        <v>0</v>
      </c>
      <c r="N331" s="28">
        <v>562</v>
      </c>
      <c r="O331" s="30">
        <v>5863</v>
      </c>
      <c r="Q331" s="13"/>
      <c r="S331" s="30">
        <v>8867</v>
      </c>
      <c r="U331" s="13"/>
      <c r="V331" s="88"/>
    </row>
    <row r="332" spans="1:21" ht="12.75" customHeight="1" thickBot="1">
      <c r="A332" s="106"/>
      <c r="B332" s="90"/>
      <c r="D332" s="4"/>
      <c r="E332" s="95"/>
      <c r="F332" s="7"/>
      <c r="G332" s="23">
        <f aca="true" t="shared" si="166" ref="G332:O332">(G331/$O331)</f>
        <v>0.34146341463414637</v>
      </c>
      <c r="H332" s="17">
        <f t="shared" si="166"/>
        <v>0.49923247484223093</v>
      </c>
      <c r="I332" s="23">
        <f t="shared" si="166"/>
        <v>0.004434589800443459</v>
      </c>
      <c r="J332" s="23">
        <f t="shared" si="166"/>
        <v>0.00034112229234180454</v>
      </c>
      <c r="K332" s="64">
        <f t="shared" si="166"/>
        <v>0</v>
      </c>
      <c r="L332" s="23">
        <f t="shared" si="166"/>
        <v>0.05867303428279038</v>
      </c>
      <c r="M332" s="64">
        <f t="shared" si="166"/>
        <v>0</v>
      </c>
      <c r="N332" s="24">
        <f t="shared" si="166"/>
        <v>0.09585536414804707</v>
      </c>
      <c r="O332" s="25">
        <f t="shared" si="166"/>
        <v>1</v>
      </c>
      <c r="P332" s="7"/>
      <c r="Q332" s="13"/>
      <c r="R332" s="7"/>
      <c r="S332" s="77">
        <f>(O331/S331)</f>
        <v>0.6612157437690313</v>
      </c>
      <c r="T332" s="7"/>
      <c r="U332" s="13"/>
    </row>
    <row r="333" spans="1:22" ht="12.75" customHeight="1" thickBot="1">
      <c r="A333" s="106"/>
      <c r="B333" s="90" t="s">
        <v>147</v>
      </c>
      <c r="D333" s="4"/>
      <c r="E333" s="95" t="str">
        <f>IF(MAX(G333:L333)=G333,"PAN",IF(MAX(G333:L333)=H333,"PRI",IF(MAX(G333:L333)=I333,"PRD",IF(MAX(G333:L333)=J333,"PT",IF(MAX(G333:L333)=K333,"PVEM",IF(MAX(G333:L333)=L333,"CONVERGENCIA"))))))</f>
        <v>PRI</v>
      </c>
      <c r="G333" s="27">
        <v>457</v>
      </c>
      <c r="H333" s="26">
        <v>2247</v>
      </c>
      <c r="I333" s="28">
        <v>2081</v>
      </c>
      <c r="J333" s="63">
        <v>0</v>
      </c>
      <c r="K333" s="63">
        <v>0</v>
      </c>
      <c r="L333" s="28">
        <v>97</v>
      </c>
      <c r="M333" s="63">
        <v>0</v>
      </c>
      <c r="N333" s="28">
        <v>248</v>
      </c>
      <c r="O333" s="30">
        <v>5130</v>
      </c>
      <c r="Q333" s="13"/>
      <c r="S333" s="30">
        <v>7952</v>
      </c>
      <c r="U333" s="13"/>
      <c r="V333" s="88"/>
    </row>
    <row r="334" spans="1:21" ht="12.75" customHeight="1" thickBot="1">
      <c r="A334" s="106"/>
      <c r="B334" s="90"/>
      <c r="D334" s="4"/>
      <c r="E334" s="95"/>
      <c r="F334" s="7"/>
      <c r="G334" s="23">
        <f aca="true" t="shared" si="167" ref="G334:O334">(G333/$O333)</f>
        <v>0.08908382066276803</v>
      </c>
      <c r="H334" s="17">
        <f t="shared" si="167"/>
        <v>0.43801169590643274</v>
      </c>
      <c r="I334" s="24">
        <f t="shared" si="167"/>
        <v>0.40565302144249515</v>
      </c>
      <c r="J334" s="64">
        <f t="shared" si="167"/>
        <v>0</v>
      </c>
      <c r="K334" s="64">
        <f t="shared" si="167"/>
        <v>0</v>
      </c>
      <c r="L334" s="24">
        <f t="shared" si="167"/>
        <v>0.018908382066276805</v>
      </c>
      <c r="M334" s="64">
        <f t="shared" si="167"/>
        <v>0</v>
      </c>
      <c r="N334" s="24">
        <f t="shared" si="167"/>
        <v>0.04834307992202729</v>
      </c>
      <c r="O334" s="25">
        <f t="shared" si="167"/>
        <v>1</v>
      </c>
      <c r="P334" s="7"/>
      <c r="Q334" s="13"/>
      <c r="R334" s="7"/>
      <c r="S334" s="77">
        <f>(O333/S333)</f>
        <v>0.6451207243460765</v>
      </c>
      <c r="T334" s="7"/>
      <c r="U334" s="13"/>
    </row>
    <row r="335" spans="1:22" ht="12.75" customHeight="1" thickBot="1">
      <c r="A335" s="106"/>
      <c r="B335" s="90" t="s">
        <v>148</v>
      </c>
      <c r="D335" s="4"/>
      <c r="E335" s="95" t="str">
        <f>IF(MAX(G335:L335)=G335,"PAN",IF(MAX(G335:L335)=H335,"PRI",IF(MAX(G335:L335)=I335,"PRD",IF(MAX(G335:L335)=J335,"PT",IF(MAX(G335:L335)=K335,"PVEM",IF(MAX(G335:L335)=L335,"CONVERGENCIA"))))))</f>
        <v>PRI</v>
      </c>
      <c r="G335" s="27">
        <v>2285</v>
      </c>
      <c r="H335" s="26">
        <v>2286</v>
      </c>
      <c r="I335" s="28">
        <v>98</v>
      </c>
      <c r="J335" s="63">
        <v>0</v>
      </c>
      <c r="K335" s="63">
        <v>0</v>
      </c>
      <c r="L335" s="63">
        <v>0</v>
      </c>
      <c r="M335" s="63">
        <v>0</v>
      </c>
      <c r="N335" s="28">
        <v>138</v>
      </c>
      <c r="O335" s="30">
        <v>4807</v>
      </c>
      <c r="Q335" s="13"/>
      <c r="S335" s="30">
        <v>8113</v>
      </c>
      <c r="U335" s="13"/>
      <c r="V335" s="88"/>
    </row>
    <row r="336" spans="1:21" ht="12.75" customHeight="1" thickBot="1">
      <c r="A336" s="106"/>
      <c r="B336" s="90"/>
      <c r="D336" s="4"/>
      <c r="E336" s="95"/>
      <c r="F336" s="7"/>
      <c r="G336" s="23">
        <f aca="true" t="shared" si="168" ref="G336:O336">(G335/$O335)</f>
        <v>0.4753484501768255</v>
      </c>
      <c r="H336" s="17">
        <f t="shared" si="168"/>
        <v>0.47555648013313917</v>
      </c>
      <c r="I336" s="24">
        <f t="shared" si="168"/>
        <v>0.0203869357187435</v>
      </c>
      <c r="J336" s="64">
        <f t="shared" si="168"/>
        <v>0</v>
      </c>
      <c r="K336" s="64">
        <f t="shared" si="168"/>
        <v>0</v>
      </c>
      <c r="L336" s="64">
        <f t="shared" si="168"/>
        <v>0</v>
      </c>
      <c r="M336" s="64">
        <f t="shared" si="168"/>
        <v>0</v>
      </c>
      <c r="N336" s="24">
        <f t="shared" si="168"/>
        <v>0.028708133971291867</v>
      </c>
      <c r="O336" s="25">
        <f t="shared" si="168"/>
        <v>1</v>
      </c>
      <c r="P336" s="7"/>
      <c r="Q336" s="13"/>
      <c r="R336" s="7"/>
      <c r="S336" s="77">
        <f>(O335/S335)</f>
        <v>0.5925058548009368</v>
      </c>
      <c r="T336" s="7"/>
      <c r="U336" s="13"/>
    </row>
    <row r="337" spans="1:22" ht="12.75" customHeight="1" thickBot="1">
      <c r="A337" s="106"/>
      <c r="B337" s="90" t="s">
        <v>149</v>
      </c>
      <c r="D337" s="4"/>
      <c r="E337" s="95" t="str">
        <f>IF(MAX(G337:L337)=G337,"PAN",IF(MAX(G337:L337)=H337,"PRI",IF(MAX(G337:L337)=I337,"PRD",IF(MAX(G337:L337)=J337,"PT",IF(MAX(G337:L337)=K337,"PVEM",IF(MAX(G337:L337)=L337,"CONVERGENCIA"))))))</f>
        <v>PRI</v>
      </c>
      <c r="G337" s="27">
        <v>1196</v>
      </c>
      <c r="H337" s="26">
        <v>1819</v>
      </c>
      <c r="I337" s="63">
        <v>707</v>
      </c>
      <c r="J337" s="63">
        <v>0</v>
      </c>
      <c r="K337" s="63">
        <v>0</v>
      </c>
      <c r="L337" s="63">
        <v>0</v>
      </c>
      <c r="M337" s="63">
        <v>0</v>
      </c>
      <c r="N337" s="28">
        <v>114</v>
      </c>
      <c r="O337" s="30">
        <v>3836</v>
      </c>
      <c r="Q337" s="13"/>
      <c r="S337" s="30">
        <v>5831</v>
      </c>
      <c r="U337" s="13"/>
      <c r="V337" s="88"/>
    </row>
    <row r="338" spans="1:21" ht="12.75" customHeight="1" thickBot="1">
      <c r="A338" s="106"/>
      <c r="B338" s="90"/>
      <c r="D338" s="4"/>
      <c r="E338" s="95"/>
      <c r="F338" s="7"/>
      <c r="G338" s="23">
        <f aca="true" t="shared" si="169" ref="G338:O338">(G337/$O337)</f>
        <v>0.31178310740354537</v>
      </c>
      <c r="H338" s="17">
        <f t="shared" si="169"/>
        <v>0.47419186652763295</v>
      </c>
      <c r="I338" s="23">
        <f t="shared" si="169"/>
        <v>0.1843065693430657</v>
      </c>
      <c r="J338" s="64">
        <f t="shared" si="169"/>
        <v>0</v>
      </c>
      <c r="K338" s="64">
        <f t="shared" si="169"/>
        <v>0</v>
      </c>
      <c r="L338" s="64">
        <f t="shared" si="169"/>
        <v>0</v>
      </c>
      <c r="M338" s="64">
        <f t="shared" si="169"/>
        <v>0</v>
      </c>
      <c r="N338" s="24">
        <f t="shared" si="169"/>
        <v>0.029718456725755994</v>
      </c>
      <c r="O338" s="25">
        <f t="shared" si="169"/>
        <v>1</v>
      </c>
      <c r="P338" s="7"/>
      <c r="Q338" s="13"/>
      <c r="R338" s="7"/>
      <c r="S338" s="77">
        <f>(O337/S337)</f>
        <v>0.6578631452581032</v>
      </c>
      <c r="T338" s="7"/>
      <c r="U338" s="13"/>
    </row>
    <row r="339" spans="1:22" ht="12.75" customHeight="1" thickBot="1">
      <c r="A339" s="106"/>
      <c r="B339" s="90" t="s">
        <v>150</v>
      </c>
      <c r="D339" s="4"/>
      <c r="E339" s="95" t="str">
        <f>IF(MAX(G339:L339)=G339,"PAN",IF(MAX(G339:L339)=H339,"PRI",IF(MAX(G339:L339)=I339,"PRD",IF(MAX(G339:L339)=J339,"PT",IF(MAX(G339:L339)=K339,"PVEM",IF(MAX(G339:L339)=L339,"CONVERGENCIA"))))))</f>
        <v>PAN</v>
      </c>
      <c r="G339" s="19">
        <v>2417</v>
      </c>
      <c r="H339" s="18">
        <v>2209</v>
      </c>
      <c r="I339" s="63">
        <v>0</v>
      </c>
      <c r="J339" s="28">
        <v>1557</v>
      </c>
      <c r="K339" s="63">
        <v>0</v>
      </c>
      <c r="L339" s="63">
        <v>0</v>
      </c>
      <c r="M339" s="63">
        <v>0</v>
      </c>
      <c r="N339" s="28">
        <v>323</v>
      </c>
      <c r="O339" s="30">
        <v>6506</v>
      </c>
      <c r="Q339" s="13"/>
      <c r="S339" s="30">
        <v>9530</v>
      </c>
      <c r="U339" s="13"/>
      <c r="V339" s="88"/>
    </row>
    <row r="340" spans="1:21" ht="12.75" customHeight="1" thickBot="1">
      <c r="A340" s="106"/>
      <c r="B340" s="90"/>
      <c r="D340" s="4"/>
      <c r="E340" s="95"/>
      <c r="F340" s="7"/>
      <c r="G340" s="17">
        <f aca="true" t="shared" si="170" ref="G340:O340">(G339/$O339)</f>
        <v>0.37150322778973255</v>
      </c>
      <c r="H340" s="23">
        <f t="shared" si="170"/>
        <v>0.33953273901014447</v>
      </c>
      <c r="I340" s="64">
        <f t="shared" si="170"/>
        <v>0</v>
      </c>
      <c r="J340" s="24">
        <f t="shared" si="170"/>
        <v>0.23931755302797417</v>
      </c>
      <c r="K340" s="64">
        <f t="shared" si="170"/>
        <v>0</v>
      </c>
      <c r="L340" s="64">
        <f t="shared" si="170"/>
        <v>0</v>
      </c>
      <c r="M340" s="64">
        <f t="shared" si="170"/>
        <v>0</v>
      </c>
      <c r="N340" s="24">
        <f t="shared" si="170"/>
        <v>0.04964648017214879</v>
      </c>
      <c r="O340" s="25">
        <f t="shared" si="170"/>
        <v>1</v>
      </c>
      <c r="P340" s="7"/>
      <c r="Q340" s="13"/>
      <c r="R340" s="7"/>
      <c r="S340" s="77">
        <f>(O339/S339)</f>
        <v>0.6826862539349423</v>
      </c>
      <c r="T340" s="7"/>
      <c r="U340" s="13"/>
    </row>
    <row r="341" spans="1:22" ht="12.75" customHeight="1" thickBot="1">
      <c r="A341" s="106"/>
      <c r="B341" s="90" t="s">
        <v>151</v>
      </c>
      <c r="D341" s="4"/>
      <c r="E341" s="95" t="str">
        <f>IF(MAX(G341:L341)=G341,"PAN",IF(MAX(G341:L341)=H341,"PRI",IF(MAX(G341:L341)=I341,"PRD",IF(MAX(G341:L341)=J341,"PT",IF(MAX(G341:L341)=K341,"PVEM",IF(MAX(G341:L341)=L341,"CONVERGENCIA"))))))</f>
        <v>PRI</v>
      </c>
      <c r="G341" s="27">
        <v>396</v>
      </c>
      <c r="H341" s="26">
        <v>491</v>
      </c>
      <c r="I341" s="28">
        <v>40</v>
      </c>
      <c r="J341" s="63">
        <v>344</v>
      </c>
      <c r="K341" s="28">
        <v>338</v>
      </c>
      <c r="L341" s="63">
        <v>0</v>
      </c>
      <c r="M341" s="63">
        <v>0</v>
      </c>
      <c r="N341" s="28">
        <v>89</v>
      </c>
      <c r="O341" s="30">
        <v>1698</v>
      </c>
      <c r="Q341" s="13"/>
      <c r="S341" s="30">
        <v>2625</v>
      </c>
      <c r="U341" s="13"/>
      <c r="V341" s="88"/>
    </row>
    <row r="342" spans="1:21" ht="12.75" customHeight="1" thickBot="1">
      <c r="A342" s="106"/>
      <c r="B342" s="90"/>
      <c r="D342" s="4"/>
      <c r="E342" s="95"/>
      <c r="F342" s="7"/>
      <c r="G342" s="23">
        <f aca="true" t="shared" si="171" ref="G342:O342">(G341/$O341)</f>
        <v>0.2332155477031802</v>
      </c>
      <c r="H342" s="17">
        <f t="shared" si="171"/>
        <v>0.28916372202591284</v>
      </c>
      <c r="I342" s="24">
        <f t="shared" si="171"/>
        <v>0.023557126030624265</v>
      </c>
      <c r="J342" s="24">
        <f t="shared" si="171"/>
        <v>0.20259128386336867</v>
      </c>
      <c r="K342" s="24">
        <f t="shared" si="171"/>
        <v>0.19905771495877503</v>
      </c>
      <c r="L342" s="64">
        <f t="shared" si="171"/>
        <v>0</v>
      </c>
      <c r="M342" s="64">
        <f t="shared" si="171"/>
        <v>0</v>
      </c>
      <c r="N342" s="24">
        <f t="shared" si="171"/>
        <v>0.052414605418138985</v>
      </c>
      <c r="O342" s="25">
        <f t="shared" si="171"/>
        <v>1</v>
      </c>
      <c r="P342" s="7"/>
      <c r="Q342" s="13"/>
      <c r="R342" s="7"/>
      <c r="S342" s="77">
        <f>(O341/S341)</f>
        <v>0.6468571428571429</v>
      </c>
      <c r="T342" s="7"/>
      <c r="U342" s="13"/>
    </row>
    <row r="343" spans="1:22" ht="12.75" customHeight="1">
      <c r="A343" s="106"/>
      <c r="B343" s="110" t="s">
        <v>152</v>
      </c>
      <c r="D343" s="4"/>
      <c r="E343" s="95" t="str">
        <f>IF(MAX(G343:L343)=G343,"PAN",IF(MAX(G343:L343)=H343,"PRI",IF(MAX(G343:L343)=I343,"PRD",IF(MAX(G343:L343)=J343,"PT",IF(MAX(G343:L343)=K343,"PVEM",IF(MAX(G343:L343)=L343,"CONVERGENCIA"))))))</f>
        <v>PAN</v>
      </c>
      <c r="G343" s="19">
        <v>2624</v>
      </c>
      <c r="H343" s="18">
        <v>2498</v>
      </c>
      <c r="I343" s="28">
        <v>1302</v>
      </c>
      <c r="J343" s="63">
        <v>0</v>
      </c>
      <c r="K343" s="63">
        <v>2235</v>
      </c>
      <c r="L343" s="63">
        <v>56</v>
      </c>
      <c r="M343" s="63">
        <v>0</v>
      </c>
      <c r="N343" s="28">
        <v>394</v>
      </c>
      <c r="O343" s="30">
        <v>9109</v>
      </c>
      <c r="Q343" s="13"/>
      <c r="S343" s="30">
        <v>15051</v>
      </c>
      <c r="U343" s="13"/>
      <c r="V343" s="88"/>
    </row>
    <row r="344" spans="1:21" ht="12.75" customHeight="1" thickBot="1">
      <c r="A344" s="106"/>
      <c r="B344" s="109"/>
      <c r="D344" s="4"/>
      <c r="E344" s="95"/>
      <c r="F344" s="7"/>
      <c r="G344" s="17">
        <f aca="true" t="shared" si="172" ref="G344:O344">(G343/$O343)</f>
        <v>0.28806674717312547</v>
      </c>
      <c r="H344" s="23">
        <f t="shared" si="172"/>
        <v>0.27423427379514764</v>
      </c>
      <c r="I344" s="24">
        <f t="shared" si="172"/>
        <v>0.14293555823910417</v>
      </c>
      <c r="J344" s="64">
        <f t="shared" si="172"/>
        <v>0</v>
      </c>
      <c r="K344" s="24">
        <f t="shared" si="172"/>
        <v>0.2453617301569876</v>
      </c>
      <c r="L344" s="24">
        <f t="shared" si="172"/>
        <v>0.006147765945767922</v>
      </c>
      <c r="M344" s="64">
        <f t="shared" si="172"/>
        <v>0</v>
      </c>
      <c r="N344" s="24">
        <f t="shared" si="172"/>
        <v>0.04325392468986716</v>
      </c>
      <c r="O344" s="25">
        <f t="shared" si="172"/>
        <v>1</v>
      </c>
      <c r="P344" s="7"/>
      <c r="Q344" s="13"/>
      <c r="R344" s="7"/>
      <c r="S344" s="77">
        <f>(O343/S343)</f>
        <v>0.6052089562155338</v>
      </c>
      <c r="T344" s="7"/>
      <c r="U344" s="13"/>
    </row>
    <row r="345" spans="4:21" ht="12.75" customHeight="1">
      <c r="D345" s="5"/>
      <c r="E345" s="7"/>
      <c r="F345" s="7"/>
      <c r="G345" s="31">
        <f>G343+G341+G339+G337+G335+G333+G331+G329+G327+G325+G323+G321</f>
        <v>24508</v>
      </c>
      <c r="H345" s="31">
        <f aca="true" t="shared" si="173" ref="H345:O345">H343+H341+H339+H337+H335+H333+H331+H329+H327+H325+H323+H321</f>
        <v>28584</v>
      </c>
      <c r="I345" s="32">
        <f t="shared" si="173"/>
        <v>7597</v>
      </c>
      <c r="J345" s="32">
        <f t="shared" si="173"/>
        <v>1904</v>
      </c>
      <c r="K345" s="32">
        <f t="shared" si="173"/>
        <v>2579</v>
      </c>
      <c r="L345" s="33">
        <f t="shared" si="173"/>
        <v>1758</v>
      </c>
      <c r="M345" s="33">
        <f t="shared" si="173"/>
        <v>1</v>
      </c>
      <c r="N345" s="32">
        <f t="shared" si="173"/>
        <v>3074</v>
      </c>
      <c r="O345" s="34">
        <f t="shared" si="173"/>
        <v>70005</v>
      </c>
      <c r="P345" s="2"/>
      <c r="Q345" s="75"/>
      <c r="R345" s="2"/>
      <c r="S345" s="34">
        <v>112580</v>
      </c>
      <c r="T345" s="2"/>
      <c r="U345" s="75"/>
    </row>
    <row r="346" spans="4:21" ht="12.75" customHeight="1">
      <c r="D346" s="4"/>
      <c r="E346" s="7"/>
      <c r="F346" s="7"/>
      <c r="G346" s="35">
        <f aca="true" t="shared" si="174" ref="G346:O346">(G345/$O345)</f>
        <v>0.3500892793371902</v>
      </c>
      <c r="H346" s="36">
        <f t="shared" si="174"/>
        <v>0.4083136918791515</v>
      </c>
      <c r="I346" s="36">
        <f t="shared" si="174"/>
        <v>0.10852081994143276</v>
      </c>
      <c r="J346" s="36">
        <f t="shared" si="174"/>
        <v>0.02719805728162274</v>
      </c>
      <c r="K346" s="36">
        <f t="shared" si="174"/>
        <v>0.03684022569816442</v>
      </c>
      <c r="L346" s="36">
        <f t="shared" si="174"/>
        <v>0.02511249196485965</v>
      </c>
      <c r="M346" s="36">
        <f t="shared" si="174"/>
        <v>1.4284693950432112E-05</v>
      </c>
      <c r="N346" s="36">
        <f t="shared" si="174"/>
        <v>0.04391114920362831</v>
      </c>
      <c r="O346" s="37">
        <f t="shared" si="174"/>
        <v>1</v>
      </c>
      <c r="P346" s="2"/>
      <c r="Q346" s="13"/>
      <c r="R346" s="2"/>
      <c r="S346" s="76">
        <f>(O345/S345)</f>
        <v>0.621824480369515</v>
      </c>
      <c r="T346" s="2"/>
      <c r="U346" s="13"/>
    </row>
    <row r="347" spans="1:21" ht="12.75" customHeight="1">
      <c r="A347" s="8"/>
      <c r="B347" s="11"/>
      <c r="D347" s="4"/>
      <c r="E347" s="7"/>
      <c r="F347" s="7"/>
      <c r="O347" s="62"/>
      <c r="P347" s="7"/>
      <c r="Q347" s="13"/>
      <c r="R347" s="7"/>
      <c r="S347" s="62"/>
      <c r="T347" s="7"/>
      <c r="U347" s="13"/>
    </row>
    <row r="348" spans="1:22" ht="12.75" customHeight="1" thickBot="1">
      <c r="A348" s="106" t="s">
        <v>233</v>
      </c>
      <c r="B348" s="91" t="s">
        <v>153</v>
      </c>
      <c r="D348" s="4"/>
      <c r="E348" s="95" t="str">
        <f>IF(MAX(G348:L348)=G348,"PAN",IF(MAX(G348:L348)=H348,"PRI",IF(MAX(G348:L348)=I348,"PRD",IF(MAX(G348:L348)=J348,"PT",IF(MAX(G348:L348)=K348,"PVEM",IF(MAX(G348:L348)=L348,"CONVERGENCIA"))))))</f>
        <v>PRI</v>
      </c>
      <c r="G348" s="18">
        <v>2100</v>
      </c>
      <c r="H348" s="19">
        <v>3593</v>
      </c>
      <c r="I348" s="20">
        <v>125</v>
      </c>
      <c r="J348" s="20">
        <v>1563</v>
      </c>
      <c r="K348" s="63">
        <v>0</v>
      </c>
      <c r="L348" s="63">
        <v>0</v>
      </c>
      <c r="M348" s="63">
        <v>0</v>
      </c>
      <c r="N348" s="20">
        <v>387</v>
      </c>
      <c r="O348" s="22">
        <v>7768</v>
      </c>
      <c r="Q348" s="13"/>
      <c r="S348" s="22">
        <v>10793</v>
      </c>
      <c r="U348" s="13"/>
      <c r="V348" s="88"/>
    </row>
    <row r="349" spans="1:21" ht="12.75" customHeight="1" thickBot="1">
      <c r="A349" s="106"/>
      <c r="B349" s="90"/>
      <c r="D349" s="4"/>
      <c r="E349" s="95"/>
      <c r="F349" s="7"/>
      <c r="G349" s="23">
        <f aca="true" t="shared" si="175" ref="G349:O349">(G348/$O348)</f>
        <v>0.2703398558187436</v>
      </c>
      <c r="H349" s="17">
        <f t="shared" si="175"/>
        <v>0.46253861997940265</v>
      </c>
      <c r="I349" s="24">
        <f t="shared" si="175"/>
        <v>0.016091658084449022</v>
      </c>
      <c r="J349" s="24">
        <f t="shared" si="175"/>
        <v>0.20121009268795056</v>
      </c>
      <c r="K349" s="64">
        <f t="shared" si="175"/>
        <v>0</v>
      </c>
      <c r="L349" s="64">
        <f t="shared" si="175"/>
        <v>0</v>
      </c>
      <c r="M349" s="64">
        <f t="shared" si="175"/>
        <v>0</v>
      </c>
      <c r="N349" s="24">
        <f t="shared" si="175"/>
        <v>0.04981977342945417</v>
      </c>
      <c r="O349" s="25">
        <f t="shared" si="175"/>
        <v>1</v>
      </c>
      <c r="P349" s="7"/>
      <c r="Q349" s="13"/>
      <c r="R349" s="7"/>
      <c r="S349" s="77">
        <f>(O348/S348)</f>
        <v>0.7197257481701103</v>
      </c>
      <c r="T349" s="7"/>
      <c r="U349" s="13"/>
    </row>
    <row r="350" spans="1:22" ht="12.75" customHeight="1" thickBot="1">
      <c r="A350" s="106"/>
      <c r="B350" s="90" t="s">
        <v>154</v>
      </c>
      <c r="D350" s="4"/>
      <c r="E350" s="95" t="str">
        <f>IF(MAX(G350:L350)=G350,"PAN",IF(MAX(G350:L350)=H350,"PRI",IF(MAX(G350:L350)=I350,"PRD",IF(MAX(G350:L350)=J350,"PT",IF(MAX(G350:L350)=K350,"PVEM",IF(MAX(G350:L350)=L350,"CONVERGENCIA"))))))</f>
        <v>PT</v>
      </c>
      <c r="G350" s="27">
        <v>498</v>
      </c>
      <c r="H350" s="27">
        <v>1244</v>
      </c>
      <c r="I350" s="63">
        <v>0</v>
      </c>
      <c r="J350" s="19">
        <v>1473</v>
      </c>
      <c r="K350" s="63">
        <v>0</v>
      </c>
      <c r="L350" s="63">
        <v>0</v>
      </c>
      <c r="M350" s="63">
        <v>0</v>
      </c>
      <c r="N350" s="28">
        <v>258</v>
      </c>
      <c r="O350" s="30">
        <v>3473</v>
      </c>
      <c r="Q350" s="13"/>
      <c r="S350" s="30">
        <v>5501</v>
      </c>
      <c r="U350" s="13"/>
      <c r="V350" s="88"/>
    </row>
    <row r="351" spans="1:21" ht="12.75" customHeight="1" thickBot="1">
      <c r="A351" s="106"/>
      <c r="B351" s="90"/>
      <c r="D351" s="4"/>
      <c r="E351" s="95"/>
      <c r="F351" s="7"/>
      <c r="G351" s="23">
        <f aca="true" t="shared" si="176" ref="G351:O351">(G350/$O350)</f>
        <v>0.14339188021883098</v>
      </c>
      <c r="H351" s="23">
        <f t="shared" si="176"/>
        <v>0.35819176504463</v>
      </c>
      <c r="I351" s="64">
        <f t="shared" si="176"/>
        <v>0</v>
      </c>
      <c r="J351" s="17">
        <f t="shared" si="176"/>
        <v>0.42412899510509644</v>
      </c>
      <c r="K351" s="64">
        <f t="shared" si="176"/>
        <v>0</v>
      </c>
      <c r="L351" s="64">
        <f t="shared" si="176"/>
        <v>0</v>
      </c>
      <c r="M351" s="64">
        <f t="shared" si="176"/>
        <v>0</v>
      </c>
      <c r="N351" s="24">
        <f t="shared" si="176"/>
        <v>0.07428735963144256</v>
      </c>
      <c r="O351" s="25">
        <f t="shared" si="176"/>
        <v>1</v>
      </c>
      <c r="P351" s="7"/>
      <c r="Q351" s="13"/>
      <c r="R351" s="7"/>
      <c r="S351" s="77">
        <f>(O350/S350)</f>
        <v>0.6313397564079258</v>
      </c>
      <c r="T351" s="7"/>
      <c r="U351" s="13"/>
    </row>
    <row r="352" spans="1:22" ht="12.75" customHeight="1" thickBot="1">
      <c r="A352" s="106"/>
      <c r="B352" s="90" t="s">
        <v>155</v>
      </c>
      <c r="D352" s="4"/>
      <c r="E352" s="95" t="str">
        <f>IF(MAX(G352:L352)=G352,"PAN",IF(MAX(G352:L352)=H352,"PRI",IF(MAX(G352:L352)=I352,"PRD",IF(MAX(G352:L352)=J352,"PT",IF(MAX(G352:L352)=K352,"PVEM",IF(MAX(G352:L352)=L352,"CONVERGENCIA"))))))</f>
        <v>PRI</v>
      </c>
      <c r="G352" s="27">
        <v>1236</v>
      </c>
      <c r="H352" s="26">
        <v>4521</v>
      </c>
      <c r="I352" s="28">
        <v>1080</v>
      </c>
      <c r="J352" s="63">
        <v>0</v>
      </c>
      <c r="K352" s="63">
        <v>303</v>
      </c>
      <c r="L352" s="63">
        <v>2843</v>
      </c>
      <c r="M352" s="63">
        <v>0</v>
      </c>
      <c r="N352" s="28">
        <v>414</v>
      </c>
      <c r="O352" s="30">
        <v>10397</v>
      </c>
      <c r="Q352" s="13"/>
      <c r="S352" s="30">
        <v>16120</v>
      </c>
      <c r="U352" s="13"/>
      <c r="V352" s="88"/>
    </row>
    <row r="353" spans="1:21" ht="12.75" customHeight="1" thickBot="1">
      <c r="A353" s="106"/>
      <c r="B353" s="90"/>
      <c r="D353" s="4"/>
      <c r="E353" s="95"/>
      <c r="F353" s="7"/>
      <c r="G353" s="23">
        <f aca="true" t="shared" si="177" ref="G353:O353">(G352/$O352)</f>
        <v>0.11888044628258151</v>
      </c>
      <c r="H353" s="17">
        <f t="shared" si="177"/>
        <v>0.43483697220352024</v>
      </c>
      <c r="I353" s="24">
        <f t="shared" si="177"/>
        <v>0.10387611811099355</v>
      </c>
      <c r="J353" s="64">
        <f t="shared" si="177"/>
        <v>0</v>
      </c>
      <c r="K353" s="24">
        <f t="shared" si="177"/>
        <v>0.029143022025584303</v>
      </c>
      <c r="L353" s="24">
        <f t="shared" si="177"/>
        <v>0.2734442627681062</v>
      </c>
      <c r="M353" s="64">
        <f t="shared" si="177"/>
        <v>0</v>
      </c>
      <c r="N353" s="24">
        <f t="shared" si="177"/>
        <v>0.0398191786092142</v>
      </c>
      <c r="O353" s="25">
        <f t="shared" si="177"/>
        <v>1</v>
      </c>
      <c r="P353" s="7"/>
      <c r="Q353" s="13"/>
      <c r="R353" s="7"/>
      <c r="S353" s="77">
        <f>(O352/S352)</f>
        <v>0.6449751861042183</v>
      </c>
      <c r="T353" s="7"/>
      <c r="U353" s="13"/>
    </row>
    <row r="354" spans="1:23" ht="12.75" customHeight="1" thickBot="1">
      <c r="A354" s="106"/>
      <c r="B354" s="90" t="s">
        <v>156</v>
      </c>
      <c r="D354" s="4"/>
      <c r="E354" s="95" t="str">
        <f>IF(MAX(G354:L354)=G354,"PAN",IF(MAX(G354:L354)=H354,"PRI",IF(MAX(G354:L354)=I354,"PRD",IF(MAX(G354:L354)=J354,"PT",IF(MAX(G354:L354)=K354,"PVEM",IF(MAX(G354:L354)=L354,"CONVERGENCIA"))))))</f>
        <v>PRI</v>
      </c>
      <c r="G354" s="27">
        <v>2338</v>
      </c>
      <c r="H354" s="26">
        <v>2710</v>
      </c>
      <c r="I354" s="28">
        <v>4</v>
      </c>
      <c r="J354" s="63">
        <v>0</v>
      </c>
      <c r="K354" s="63">
        <v>55</v>
      </c>
      <c r="L354" s="63">
        <v>2</v>
      </c>
      <c r="M354" s="63">
        <v>115</v>
      </c>
      <c r="N354" s="28">
        <v>2</v>
      </c>
      <c r="O354" s="30">
        <v>5111</v>
      </c>
      <c r="Q354" s="13"/>
      <c r="S354" s="30">
        <v>8162</v>
      </c>
      <c r="U354" s="13"/>
      <c r="V354" s="88"/>
      <c r="W354" s="89" t="s">
        <v>248</v>
      </c>
    </row>
    <row r="355" spans="1:21" ht="12.75" customHeight="1" thickBot="1">
      <c r="A355" s="106"/>
      <c r="B355" s="90"/>
      <c r="D355" s="4"/>
      <c r="E355" s="95"/>
      <c r="F355" s="7"/>
      <c r="G355" s="23">
        <f aca="true" t="shared" si="178" ref="G355:O355">(G354/$O354)</f>
        <v>0.4574447270592839</v>
      </c>
      <c r="H355" s="17">
        <f t="shared" si="178"/>
        <v>0.530228918019957</v>
      </c>
      <c r="I355" s="24">
        <f t="shared" si="178"/>
        <v>0.000782625709254549</v>
      </c>
      <c r="J355" s="64">
        <f t="shared" si="178"/>
        <v>0</v>
      </c>
      <c r="K355" s="24">
        <f t="shared" si="178"/>
        <v>0.010761103502250048</v>
      </c>
      <c r="L355" s="24">
        <f t="shared" si="178"/>
        <v>0.0003913128546272745</v>
      </c>
      <c r="M355" s="24">
        <f t="shared" si="178"/>
        <v>0.022500489141068284</v>
      </c>
      <c r="N355" s="24">
        <f t="shared" si="178"/>
        <v>0.0003913128546272745</v>
      </c>
      <c r="O355" s="25">
        <f t="shared" si="178"/>
        <v>1</v>
      </c>
      <c r="P355" s="7"/>
      <c r="Q355" s="13"/>
      <c r="R355" s="7"/>
      <c r="S355" s="77">
        <f>(O354/S354)</f>
        <v>0.6261945601568243</v>
      </c>
      <c r="T355" s="7"/>
      <c r="U355" s="13"/>
    </row>
    <row r="356" spans="1:22" ht="12.75" customHeight="1" thickBot="1">
      <c r="A356" s="106"/>
      <c r="B356" s="90" t="s">
        <v>157</v>
      </c>
      <c r="D356" s="4"/>
      <c r="E356" s="95" t="str">
        <f>IF(MAX(G356:L356)=G356,"PAN",IF(MAX(G356:L356)=H356,"PRI",IF(MAX(G356:L356)=I356,"PRD",IF(MAX(G356:L356)=J356,"PT",IF(MAX(G356:L356)=K356,"PVEM",IF(MAX(G356:L356)=L356,"CONVERGENCIA"))))))</f>
        <v>PAN</v>
      </c>
      <c r="G356" s="26">
        <v>2005</v>
      </c>
      <c r="H356" s="28">
        <v>1676</v>
      </c>
      <c r="I356" s="28">
        <v>1965</v>
      </c>
      <c r="J356" s="63">
        <v>0</v>
      </c>
      <c r="K356" s="63">
        <v>0</v>
      </c>
      <c r="L356" s="63">
        <v>0</v>
      </c>
      <c r="M356" s="63">
        <v>0</v>
      </c>
      <c r="N356" s="28">
        <v>227</v>
      </c>
      <c r="O356" s="30">
        <v>5873</v>
      </c>
      <c r="Q356" s="13"/>
      <c r="S356" s="30">
        <v>8826</v>
      </c>
      <c r="U356" s="13"/>
      <c r="V356" s="88"/>
    </row>
    <row r="357" spans="1:22" ht="12.75" customHeight="1" thickBot="1">
      <c r="A357" s="106"/>
      <c r="B357" s="90"/>
      <c r="D357" s="4"/>
      <c r="E357" s="95"/>
      <c r="F357" s="7"/>
      <c r="G357" s="17">
        <f aca="true" t="shared" si="179" ref="G357:O357">(G356/$O356)</f>
        <v>0.3413928145751745</v>
      </c>
      <c r="H357" s="24">
        <f t="shared" si="179"/>
        <v>0.28537374425336287</v>
      </c>
      <c r="I357" s="24">
        <f t="shared" si="179"/>
        <v>0.3345819853567172</v>
      </c>
      <c r="J357" s="64">
        <f t="shared" si="179"/>
        <v>0</v>
      </c>
      <c r="K357" s="64">
        <f t="shared" si="179"/>
        <v>0</v>
      </c>
      <c r="L357" s="64">
        <f t="shared" si="179"/>
        <v>0</v>
      </c>
      <c r="M357" s="64">
        <f t="shared" si="179"/>
        <v>0</v>
      </c>
      <c r="N357" s="24">
        <f t="shared" si="179"/>
        <v>0.038651455814745446</v>
      </c>
      <c r="O357" s="25">
        <f t="shared" si="179"/>
        <v>1</v>
      </c>
      <c r="P357" s="7"/>
      <c r="Q357" s="13"/>
      <c r="R357" s="7"/>
      <c r="S357" s="77">
        <f>(O356/S356)</f>
        <v>0.6654203489689554</v>
      </c>
      <c r="T357" s="7"/>
      <c r="U357" s="13"/>
      <c r="V357" s="88"/>
    </row>
    <row r="358" spans="1:22" ht="12.75" customHeight="1" thickBot="1">
      <c r="A358" s="106"/>
      <c r="B358" s="90" t="s">
        <v>158</v>
      </c>
      <c r="D358" s="4"/>
      <c r="E358" s="95" t="str">
        <f>IF(MAX(G358:L358)=G358,"PAN",IF(MAX(G358:L358)=H358,"PRI",IF(MAX(G358:L358)=I358,"PRD",IF(MAX(G358:L358)=J358,"PT",IF(MAX(G358:L358)=K358,"PVEM",IF(MAX(G358:L358)=L358,"CONVERGENCIA"))))))</f>
        <v>PRI</v>
      </c>
      <c r="G358" s="27">
        <v>887</v>
      </c>
      <c r="H358" s="26">
        <v>1143</v>
      </c>
      <c r="I358" s="28">
        <v>58</v>
      </c>
      <c r="J358" s="28">
        <v>59</v>
      </c>
      <c r="K358" s="63">
        <v>0</v>
      </c>
      <c r="L358" s="63">
        <v>0</v>
      </c>
      <c r="M358" s="63">
        <v>0</v>
      </c>
      <c r="N358" s="28">
        <v>62</v>
      </c>
      <c r="O358" s="30">
        <v>2209</v>
      </c>
      <c r="Q358" s="13"/>
      <c r="S358" s="30">
        <v>3152</v>
      </c>
      <c r="U358" s="13"/>
      <c r="V358" s="88"/>
    </row>
    <row r="359" spans="1:21" ht="12.75" customHeight="1" thickBot="1">
      <c r="A359" s="106"/>
      <c r="B359" s="90"/>
      <c r="D359" s="4"/>
      <c r="E359" s="95"/>
      <c r="F359" s="7"/>
      <c r="G359" s="23">
        <f aca="true" t="shared" si="180" ref="G359:O359">(G358/$O358)</f>
        <v>0.40153915799004075</v>
      </c>
      <c r="H359" s="17">
        <f t="shared" si="180"/>
        <v>0.517428700769579</v>
      </c>
      <c r="I359" s="24">
        <f t="shared" si="180"/>
        <v>0.026256224535989137</v>
      </c>
      <c r="J359" s="24">
        <f t="shared" si="180"/>
        <v>0.026708918062471707</v>
      </c>
      <c r="K359" s="64">
        <f t="shared" si="180"/>
        <v>0</v>
      </c>
      <c r="L359" s="64">
        <f t="shared" si="180"/>
        <v>0</v>
      </c>
      <c r="M359" s="64">
        <f t="shared" si="180"/>
        <v>0</v>
      </c>
      <c r="N359" s="24">
        <f t="shared" si="180"/>
        <v>0.02806699864191942</v>
      </c>
      <c r="O359" s="25">
        <f t="shared" si="180"/>
        <v>1</v>
      </c>
      <c r="P359" s="7"/>
      <c r="Q359" s="13"/>
      <c r="R359" s="7"/>
      <c r="S359" s="77">
        <f>(O358/S358)</f>
        <v>0.7008248730964467</v>
      </c>
      <c r="T359" s="7"/>
      <c r="U359" s="13"/>
    </row>
    <row r="360" spans="1:22" ht="12.75" customHeight="1" thickBot="1">
      <c r="A360" s="106"/>
      <c r="B360" s="90" t="s">
        <v>8</v>
      </c>
      <c r="D360" s="4"/>
      <c r="E360" s="95" t="str">
        <f>IF(MAX(G360:L360)=G360,"PAN",IF(MAX(G360:L360)=H360,"PRI",IF(MAX(G360:L360)=I360,"PRD",IF(MAX(G360:L360)=J360,"PT",IF(MAX(G360:L360)=K360,"PVEM",IF(MAX(G360:L360)=L360,"CONVERGENCIA"))))))</f>
        <v>CONVERGENCIA</v>
      </c>
      <c r="G360" s="27">
        <v>4034</v>
      </c>
      <c r="H360" s="27">
        <v>4612</v>
      </c>
      <c r="I360" s="28">
        <v>266</v>
      </c>
      <c r="J360" s="28">
        <v>318</v>
      </c>
      <c r="K360" s="63">
        <v>0</v>
      </c>
      <c r="L360" s="26">
        <v>4716</v>
      </c>
      <c r="M360" s="63">
        <v>1</v>
      </c>
      <c r="N360" s="28">
        <v>978</v>
      </c>
      <c r="O360" s="30">
        <v>14925</v>
      </c>
      <c r="Q360" s="13"/>
      <c r="S360" s="30">
        <v>27787</v>
      </c>
      <c r="U360" s="13"/>
      <c r="V360" s="88"/>
    </row>
    <row r="361" spans="1:21" ht="12.75" customHeight="1" thickBot="1">
      <c r="A361" s="106"/>
      <c r="B361" s="90"/>
      <c r="D361" s="4"/>
      <c r="E361" s="95"/>
      <c r="F361" s="7"/>
      <c r="G361" s="23">
        <f aca="true" t="shared" si="181" ref="G361:O361">(G360/$O360)</f>
        <v>0.27028475711892797</v>
      </c>
      <c r="H361" s="23">
        <f t="shared" si="181"/>
        <v>0.3090117252931323</v>
      </c>
      <c r="I361" s="24">
        <f t="shared" si="181"/>
        <v>0.017822445561139027</v>
      </c>
      <c r="J361" s="24">
        <f t="shared" si="181"/>
        <v>0.021306532663316582</v>
      </c>
      <c r="K361" s="64">
        <f t="shared" si="181"/>
        <v>0</v>
      </c>
      <c r="L361" s="17">
        <f t="shared" si="181"/>
        <v>0.31597989949748745</v>
      </c>
      <c r="M361" s="24">
        <f t="shared" si="181"/>
        <v>6.700167504187605E-05</v>
      </c>
      <c r="N361" s="24">
        <f t="shared" si="181"/>
        <v>0.06552763819095478</v>
      </c>
      <c r="O361" s="25">
        <f t="shared" si="181"/>
        <v>1</v>
      </c>
      <c r="P361" s="7"/>
      <c r="Q361" s="13"/>
      <c r="R361" s="7"/>
      <c r="S361" s="77">
        <f>(O360/S360)</f>
        <v>0.5371216756036996</v>
      </c>
      <c r="T361" s="7"/>
      <c r="U361" s="13"/>
    </row>
    <row r="362" spans="1:22" ht="12.75" customHeight="1" thickBot="1">
      <c r="A362" s="106"/>
      <c r="B362" s="90" t="s">
        <v>159</v>
      </c>
      <c r="D362" s="4"/>
      <c r="E362" s="95" t="str">
        <f>IF(MAX(G362:L362)=G362,"PAN",IF(MAX(G362:L362)=H362,"PRI",IF(MAX(G362:L362)=I362,"PRD",IF(MAX(G362:L362)=J362,"PT",IF(MAX(G362:L362)=K362,"PVEM",IF(MAX(G362:L362)=L362,"CONVERGENCIA"))))))</f>
        <v>PRD</v>
      </c>
      <c r="G362" s="27">
        <v>132</v>
      </c>
      <c r="H362" s="27">
        <v>712</v>
      </c>
      <c r="I362" s="26">
        <v>1029</v>
      </c>
      <c r="J362" s="63">
        <v>615</v>
      </c>
      <c r="K362" s="63">
        <v>61</v>
      </c>
      <c r="L362" s="63">
        <v>158</v>
      </c>
      <c r="M362" s="63">
        <v>0</v>
      </c>
      <c r="N362" s="63">
        <v>126</v>
      </c>
      <c r="O362" s="30">
        <v>2833</v>
      </c>
      <c r="Q362" s="13"/>
      <c r="S362" s="30">
        <v>3894</v>
      </c>
      <c r="U362" s="13"/>
      <c r="V362" s="88"/>
    </row>
    <row r="363" spans="1:21" ht="12.75" customHeight="1" thickBot="1">
      <c r="A363" s="106"/>
      <c r="B363" s="90"/>
      <c r="D363" s="4"/>
      <c r="E363" s="95"/>
      <c r="F363" s="7"/>
      <c r="G363" s="23">
        <f aca="true" t="shared" si="182" ref="G363:O363">(G362/$O362)</f>
        <v>0.046593716907871514</v>
      </c>
      <c r="H363" s="23">
        <f t="shared" si="182"/>
        <v>0.25132368513942815</v>
      </c>
      <c r="I363" s="17">
        <f t="shared" si="182"/>
        <v>0.3632192022590893</v>
      </c>
      <c r="J363" s="23">
        <f t="shared" si="182"/>
        <v>0.21708436286621954</v>
      </c>
      <c r="K363" s="23">
        <f t="shared" si="182"/>
        <v>0.021531944934698198</v>
      </c>
      <c r="L363" s="23">
        <f t="shared" si="182"/>
        <v>0.05577126720790681</v>
      </c>
      <c r="M363" s="64">
        <f t="shared" si="182"/>
        <v>0</v>
      </c>
      <c r="N363" s="23">
        <f t="shared" si="182"/>
        <v>0.04447582068478644</v>
      </c>
      <c r="O363" s="25">
        <f t="shared" si="182"/>
        <v>1</v>
      </c>
      <c r="P363" s="7"/>
      <c r="Q363" s="13"/>
      <c r="R363" s="7"/>
      <c r="S363" s="77">
        <f>(O362/S362)</f>
        <v>0.7275295326142783</v>
      </c>
      <c r="T363" s="7"/>
      <c r="U363" s="13"/>
    </row>
    <row r="364" spans="1:22" ht="12.75" customHeight="1" thickBot="1">
      <c r="A364" s="106"/>
      <c r="B364" s="90" t="s">
        <v>160</v>
      </c>
      <c r="D364" s="4"/>
      <c r="E364" s="95" t="str">
        <f>IF(MAX(G364:L364)=G364,"PAN",IF(MAX(G364:L364)=H364,"PRI",IF(MAX(G364:L364)=I364,"PRD",IF(MAX(G364:L364)=J364,"PT",IF(MAX(G364:L364)=K364,"PVEM",IF(MAX(G364:L364)=L364,"CONVERGENCIA"))))))</f>
        <v>PRI</v>
      </c>
      <c r="G364" s="27">
        <v>1764</v>
      </c>
      <c r="H364" s="26">
        <v>1860</v>
      </c>
      <c r="I364" s="28">
        <v>349</v>
      </c>
      <c r="J364" s="63">
        <v>809</v>
      </c>
      <c r="K364" s="63">
        <v>0</v>
      </c>
      <c r="L364" s="63">
        <v>0</v>
      </c>
      <c r="M364" s="63">
        <v>0</v>
      </c>
      <c r="N364" s="63">
        <v>142</v>
      </c>
      <c r="O364" s="30">
        <v>4924</v>
      </c>
      <c r="Q364" s="13"/>
      <c r="S364" s="30">
        <v>8467</v>
      </c>
      <c r="U364" s="13"/>
      <c r="V364" s="88"/>
    </row>
    <row r="365" spans="1:21" ht="12.75" customHeight="1" thickBot="1">
      <c r="A365" s="106"/>
      <c r="B365" s="90"/>
      <c r="D365" s="4"/>
      <c r="E365" s="95"/>
      <c r="F365" s="7"/>
      <c r="G365" s="23">
        <f aca="true" t="shared" si="183" ref="G365:O365">(G364/$O364)</f>
        <v>0.35824532900081235</v>
      </c>
      <c r="H365" s="17">
        <f t="shared" si="183"/>
        <v>0.3777416734362307</v>
      </c>
      <c r="I365" s="24">
        <f t="shared" si="183"/>
        <v>0.07087733549959382</v>
      </c>
      <c r="J365" s="24">
        <f t="shared" si="183"/>
        <v>0.16429731925264013</v>
      </c>
      <c r="K365" s="64">
        <f t="shared" si="183"/>
        <v>0</v>
      </c>
      <c r="L365" s="64">
        <f t="shared" si="183"/>
        <v>0</v>
      </c>
      <c r="M365" s="64">
        <f t="shared" si="183"/>
        <v>0</v>
      </c>
      <c r="N365" s="64">
        <f t="shared" si="183"/>
        <v>0.028838342810722988</v>
      </c>
      <c r="O365" s="25">
        <f t="shared" si="183"/>
        <v>1</v>
      </c>
      <c r="P365" s="7"/>
      <c r="Q365" s="13"/>
      <c r="R365" s="7"/>
      <c r="S365" s="77">
        <f>(O364/S364)</f>
        <v>0.5815519074052202</v>
      </c>
      <c r="T365" s="7"/>
      <c r="U365" s="13"/>
    </row>
    <row r="366" spans="4:22" ht="12.75" customHeight="1">
      <c r="D366" s="5"/>
      <c r="E366" s="7"/>
      <c r="F366" s="7"/>
      <c r="G366" s="31">
        <f>G364+G362+G360+G358+G356+G354+G352+G350+G348</f>
        <v>14994</v>
      </c>
      <c r="H366" s="31">
        <f aca="true" t="shared" si="184" ref="H366:O366">H364+H362+H360+H358+H356+H354+H352+H350+H348</f>
        <v>22071</v>
      </c>
      <c r="I366" s="32">
        <f t="shared" si="184"/>
        <v>4876</v>
      </c>
      <c r="J366" s="32">
        <f t="shared" si="184"/>
        <v>4837</v>
      </c>
      <c r="K366" s="32">
        <f t="shared" si="184"/>
        <v>419</v>
      </c>
      <c r="L366" s="33">
        <f t="shared" si="184"/>
        <v>7719</v>
      </c>
      <c r="M366" s="33">
        <f t="shared" si="184"/>
        <v>116</v>
      </c>
      <c r="N366" s="32">
        <f t="shared" si="184"/>
        <v>2596</v>
      </c>
      <c r="O366" s="34">
        <f t="shared" si="184"/>
        <v>57513</v>
      </c>
      <c r="P366" s="2"/>
      <c r="Q366" s="75"/>
      <c r="R366" s="2"/>
      <c r="S366" s="34">
        <v>92702</v>
      </c>
      <c r="T366" s="2"/>
      <c r="U366" s="75"/>
      <c r="V366" s="88"/>
    </row>
    <row r="367" spans="4:21" ht="12.75" customHeight="1">
      <c r="D367" s="4"/>
      <c r="E367" s="7"/>
      <c r="F367" s="7"/>
      <c r="G367" s="35">
        <f aca="true" t="shared" si="185" ref="G367:O367">(G366/$O366)</f>
        <v>0.2607062751030202</v>
      </c>
      <c r="H367" s="36">
        <f t="shared" si="185"/>
        <v>0.3837567158729331</v>
      </c>
      <c r="I367" s="36">
        <f t="shared" si="185"/>
        <v>0.08478083215968564</v>
      </c>
      <c r="J367" s="36">
        <f t="shared" si="185"/>
        <v>0.08410272460139447</v>
      </c>
      <c r="K367" s="36">
        <f t="shared" si="185"/>
        <v>0.007285309408307687</v>
      </c>
      <c r="L367" s="36">
        <f t="shared" si="185"/>
        <v>0.1342131344217829</v>
      </c>
      <c r="M367" s="36">
        <f t="shared" si="185"/>
        <v>0.0020169353015839896</v>
      </c>
      <c r="N367" s="36">
        <f t="shared" si="185"/>
        <v>0.045137621059586526</v>
      </c>
      <c r="O367" s="37">
        <f t="shared" si="185"/>
        <v>1</v>
      </c>
      <c r="P367" s="2"/>
      <c r="Q367" s="13"/>
      <c r="R367" s="2"/>
      <c r="S367" s="76">
        <f>(O366/S366)</f>
        <v>0.620407326702768</v>
      </c>
      <c r="T367" s="2"/>
      <c r="U367" s="13"/>
    </row>
    <row r="368" spans="1:21" ht="12.75" customHeight="1">
      <c r="A368" s="8"/>
      <c r="B368" s="11"/>
      <c r="D368" s="4"/>
      <c r="E368" s="7"/>
      <c r="F368" s="7"/>
      <c r="O368" s="62"/>
      <c r="P368" s="7"/>
      <c r="Q368" s="13"/>
      <c r="R368" s="7"/>
      <c r="S368" s="62"/>
      <c r="T368" s="7"/>
      <c r="U368" s="13"/>
    </row>
    <row r="369" spans="1:22" ht="12.75" customHeight="1" thickBot="1">
      <c r="A369" s="106" t="s">
        <v>234</v>
      </c>
      <c r="B369" s="91" t="s">
        <v>162</v>
      </c>
      <c r="D369" s="4"/>
      <c r="E369" s="95" t="str">
        <f>IF(MAX(G369:L369)=G369,"PAN",IF(MAX(G369:L369)=H369,"PRI",IF(MAX(G369:L369)=I369,"PRD",IF(MAX(G369:L369)=J369,"PT",IF(MAX(G369:L369)=K369,"PVEM",IF(MAX(G369:L369)=L369,"CONVERGENCIA"))))))</f>
        <v>PRD</v>
      </c>
      <c r="G369" s="18">
        <v>486</v>
      </c>
      <c r="H369" s="18">
        <v>1296</v>
      </c>
      <c r="I369" s="19">
        <v>1614</v>
      </c>
      <c r="J369" s="63">
        <v>1</v>
      </c>
      <c r="K369" s="20">
        <v>200</v>
      </c>
      <c r="L369" s="20">
        <v>295</v>
      </c>
      <c r="M369" s="63">
        <v>0</v>
      </c>
      <c r="N369" s="20">
        <v>119</v>
      </c>
      <c r="O369" s="22">
        <v>4011</v>
      </c>
      <c r="Q369" s="13"/>
      <c r="S369" s="22">
        <v>5548</v>
      </c>
      <c r="U369" s="13"/>
      <c r="V369" s="88"/>
    </row>
    <row r="370" spans="1:21" ht="12.75" customHeight="1" thickBot="1">
      <c r="A370" s="106"/>
      <c r="B370" s="90"/>
      <c r="D370" s="4"/>
      <c r="E370" s="95"/>
      <c r="F370" s="7"/>
      <c r="G370" s="23">
        <f aca="true" t="shared" si="186" ref="G370:O370">(G369/$O369)</f>
        <v>0.1211667913238594</v>
      </c>
      <c r="H370" s="23">
        <f t="shared" si="186"/>
        <v>0.3231114435302917</v>
      </c>
      <c r="I370" s="17">
        <f t="shared" si="186"/>
        <v>0.4023934181002244</v>
      </c>
      <c r="J370" s="64">
        <f t="shared" si="186"/>
        <v>0.0002493143854400399</v>
      </c>
      <c r="K370" s="24">
        <f t="shared" si="186"/>
        <v>0.049862877088007976</v>
      </c>
      <c r="L370" s="24">
        <f t="shared" si="186"/>
        <v>0.07354774370481176</v>
      </c>
      <c r="M370" s="64">
        <f t="shared" si="186"/>
        <v>0</v>
      </c>
      <c r="N370" s="24">
        <f t="shared" si="186"/>
        <v>0.029668411867364748</v>
      </c>
      <c r="O370" s="25">
        <f t="shared" si="186"/>
        <v>1</v>
      </c>
      <c r="P370" s="7"/>
      <c r="Q370" s="13"/>
      <c r="R370" s="7"/>
      <c r="S370" s="77">
        <f>(O369/S369)</f>
        <v>0.7229632299927902</v>
      </c>
      <c r="T370" s="7"/>
      <c r="U370" s="13"/>
    </row>
    <row r="371" spans="1:22" ht="12.75" customHeight="1" thickBot="1">
      <c r="A371" s="106"/>
      <c r="B371" s="90" t="s">
        <v>163</v>
      </c>
      <c r="D371" s="4"/>
      <c r="E371" s="95" t="str">
        <f>IF(MAX(G371:L371)=G371,"PAN",IF(MAX(G371:L371)=H371,"PRI",IF(MAX(G371:L371)=I371,"PRD",IF(MAX(G371:L371)=J371,"PT",IF(MAX(G371:L371)=K371,"PVEM",IF(MAX(G371:L371)=L371,"CONVERGENCIA"))))))</f>
        <v>PRI</v>
      </c>
      <c r="G371" s="27">
        <v>1265</v>
      </c>
      <c r="H371" s="26">
        <v>1384</v>
      </c>
      <c r="I371" s="28">
        <v>45</v>
      </c>
      <c r="J371" s="63">
        <v>0</v>
      </c>
      <c r="K371" s="63">
        <v>0</v>
      </c>
      <c r="L371" s="63">
        <v>0</v>
      </c>
      <c r="M371" s="63">
        <v>0</v>
      </c>
      <c r="N371" s="28">
        <v>95</v>
      </c>
      <c r="O371" s="30">
        <v>2789</v>
      </c>
      <c r="Q371" s="13"/>
      <c r="S371" s="30">
        <v>4335</v>
      </c>
      <c r="U371" s="13"/>
      <c r="V371" s="88"/>
    </row>
    <row r="372" spans="1:21" ht="12.75" customHeight="1" thickBot="1">
      <c r="A372" s="106"/>
      <c r="B372" s="90"/>
      <c r="D372" s="4"/>
      <c r="E372" s="95"/>
      <c r="F372" s="7"/>
      <c r="G372" s="23">
        <f aca="true" t="shared" si="187" ref="G372:O372">(G371/$O371)</f>
        <v>0.4535675869487271</v>
      </c>
      <c r="H372" s="17">
        <f t="shared" si="187"/>
        <v>0.4962352097525995</v>
      </c>
      <c r="I372" s="24">
        <f t="shared" si="187"/>
        <v>0.01613481534600215</v>
      </c>
      <c r="J372" s="64">
        <f t="shared" si="187"/>
        <v>0</v>
      </c>
      <c r="K372" s="64">
        <f t="shared" si="187"/>
        <v>0</v>
      </c>
      <c r="L372" s="64">
        <f t="shared" si="187"/>
        <v>0</v>
      </c>
      <c r="M372" s="64">
        <f t="shared" si="187"/>
        <v>0</v>
      </c>
      <c r="N372" s="24">
        <f t="shared" si="187"/>
        <v>0.034062387952671205</v>
      </c>
      <c r="O372" s="25">
        <f t="shared" si="187"/>
        <v>1</v>
      </c>
      <c r="P372" s="7"/>
      <c r="Q372" s="13"/>
      <c r="R372" s="7"/>
      <c r="S372" s="77">
        <f>(O371/S371)</f>
        <v>0.6433679354094579</v>
      </c>
      <c r="T372" s="7"/>
      <c r="U372" s="13"/>
    </row>
    <row r="373" spans="1:23" ht="12.75" customHeight="1" thickBot="1">
      <c r="A373" s="106"/>
      <c r="B373" s="90" t="s">
        <v>164</v>
      </c>
      <c r="D373" s="4"/>
      <c r="E373" s="95" t="str">
        <f>IF(MAX(G373:L373)=G373,"PAN",IF(MAX(G373:L373)=H373,"PRI",IF(MAX(G373:L373)=I373,"PRD",IF(MAX(G373:L373)=J373,"PT",IF(MAX(G373:L373)=K373,"PVEM",IF(MAX(G373:L373)=L373,"CONVERGENCIA"))))))</f>
        <v>PRI</v>
      </c>
      <c r="G373" s="27">
        <v>3484</v>
      </c>
      <c r="H373" s="26">
        <v>4104</v>
      </c>
      <c r="I373" s="28">
        <v>91</v>
      </c>
      <c r="J373" s="63">
        <v>144</v>
      </c>
      <c r="K373" s="63">
        <v>96</v>
      </c>
      <c r="L373" s="63">
        <v>61</v>
      </c>
      <c r="M373" s="63">
        <v>1</v>
      </c>
      <c r="N373" s="28">
        <v>369</v>
      </c>
      <c r="O373" s="30">
        <v>8349</v>
      </c>
      <c r="Q373" s="13"/>
      <c r="S373" s="30">
        <v>12643</v>
      </c>
      <c r="U373" s="13"/>
      <c r="V373" s="88"/>
      <c r="W373" s="89" t="s">
        <v>248</v>
      </c>
    </row>
    <row r="374" spans="1:21" ht="12.75" customHeight="1" thickBot="1">
      <c r="A374" s="106"/>
      <c r="B374" s="90"/>
      <c r="D374" s="4"/>
      <c r="E374" s="95"/>
      <c r="F374" s="7"/>
      <c r="G374" s="23">
        <f aca="true" t="shared" si="188" ref="G374:O374">(G373/$O373)</f>
        <v>0.4172954844891604</v>
      </c>
      <c r="H374" s="17">
        <f t="shared" si="188"/>
        <v>0.49155587495508446</v>
      </c>
      <c r="I374" s="24">
        <f t="shared" si="188"/>
        <v>0.010899508923224338</v>
      </c>
      <c r="J374" s="24">
        <f t="shared" si="188"/>
        <v>0.017247574559827523</v>
      </c>
      <c r="K374" s="24">
        <f t="shared" si="188"/>
        <v>0.011498383039885016</v>
      </c>
      <c r="L374" s="24">
        <f t="shared" si="188"/>
        <v>0.00730626422326027</v>
      </c>
      <c r="M374" s="24">
        <f t="shared" si="188"/>
        <v>0.00011977482333213559</v>
      </c>
      <c r="N374" s="24">
        <f t="shared" si="188"/>
        <v>0.04419690980955803</v>
      </c>
      <c r="O374" s="25">
        <f t="shared" si="188"/>
        <v>1</v>
      </c>
      <c r="P374" s="7"/>
      <c r="Q374" s="13"/>
      <c r="R374" s="7"/>
      <c r="S374" s="77">
        <f>(O373/S373)</f>
        <v>0.6603654195997786</v>
      </c>
      <c r="T374" s="7"/>
      <c r="U374" s="13"/>
    </row>
    <row r="375" spans="1:22" ht="12.75" customHeight="1" thickBot="1">
      <c r="A375" s="106"/>
      <c r="B375" s="90" t="s">
        <v>165</v>
      </c>
      <c r="D375" s="4"/>
      <c r="E375" s="95" t="str">
        <f>IF(MAX(G375:L375)=G375,"PAN",IF(MAX(G375:L375)=H375,"PRI",IF(MAX(G375:L375)=I375,"PRD",IF(MAX(G375:L375)=J375,"PT",IF(MAX(G375:L375)=K375,"PVEM",IF(MAX(G375:L375)=L375,"CONVERGENCIA"))))))</f>
        <v>PAN</v>
      </c>
      <c r="G375" s="26">
        <v>5821</v>
      </c>
      <c r="H375" s="27">
        <v>3691</v>
      </c>
      <c r="I375" s="63">
        <v>77</v>
      </c>
      <c r="J375" s="28">
        <v>262</v>
      </c>
      <c r="K375" s="63">
        <v>0</v>
      </c>
      <c r="L375" s="63">
        <v>0</v>
      </c>
      <c r="M375" s="63">
        <v>0</v>
      </c>
      <c r="N375" s="28">
        <v>400</v>
      </c>
      <c r="O375" s="30">
        <v>10251</v>
      </c>
      <c r="Q375" s="13"/>
      <c r="S375" s="30">
        <v>15599</v>
      </c>
      <c r="U375" s="13"/>
      <c r="V375" s="88"/>
    </row>
    <row r="376" spans="1:21" ht="12.75" customHeight="1" thickBot="1">
      <c r="A376" s="106"/>
      <c r="B376" s="90"/>
      <c r="D376" s="4"/>
      <c r="E376" s="95"/>
      <c r="F376" s="7"/>
      <c r="G376" s="17">
        <f aca="true" t="shared" si="189" ref="G376:O376">(G375/$O375)</f>
        <v>0.5678470393132378</v>
      </c>
      <c r="H376" s="23">
        <f t="shared" si="189"/>
        <v>0.36006243293337237</v>
      </c>
      <c r="I376" s="24">
        <f t="shared" si="189"/>
        <v>0.0075114622963613304</v>
      </c>
      <c r="J376" s="24">
        <f t="shared" si="189"/>
        <v>0.025558482099307386</v>
      </c>
      <c r="K376" s="64">
        <f t="shared" si="189"/>
        <v>0</v>
      </c>
      <c r="L376" s="64">
        <f t="shared" si="189"/>
        <v>0</v>
      </c>
      <c r="M376" s="64">
        <f t="shared" si="189"/>
        <v>0</v>
      </c>
      <c r="N376" s="24">
        <f t="shared" si="189"/>
        <v>0.0390205833577212</v>
      </c>
      <c r="O376" s="25">
        <f t="shared" si="189"/>
        <v>1</v>
      </c>
      <c r="P376" s="7"/>
      <c r="Q376" s="13"/>
      <c r="R376" s="7"/>
      <c r="S376" s="77">
        <f>(O375/S375)</f>
        <v>0.6571575100968011</v>
      </c>
      <c r="T376" s="7"/>
      <c r="U376" s="13"/>
    </row>
    <row r="377" spans="1:22" ht="12.75" customHeight="1" thickBot="1">
      <c r="A377" s="106"/>
      <c r="B377" s="90" t="s">
        <v>166</v>
      </c>
      <c r="D377" s="4"/>
      <c r="E377" s="95" t="str">
        <f>IF(MAX(G377:L377)=G377,"PAN",IF(MAX(G377:L377)=H377,"PRI",IF(MAX(G377:L377)=I377,"PRD",IF(MAX(G377:L377)=J377,"PT",IF(MAX(G377:L377)=K377,"PVEM",IF(MAX(G377:L377)=L377,"CONVERGENCIA"))))))</f>
        <v>PRI</v>
      </c>
      <c r="G377" s="27">
        <v>725</v>
      </c>
      <c r="H377" s="26">
        <v>986</v>
      </c>
      <c r="I377" s="28">
        <v>141</v>
      </c>
      <c r="J377" s="63">
        <v>322</v>
      </c>
      <c r="K377" s="63">
        <v>712</v>
      </c>
      <c r="L377" s="63">
        <v>53</v>
      </c>
      <c r="M377" s="63">
        <v>0</v>
      </c>
      <c r="N377" s="28">
        <v>112</v>
      </c>
      <c r="O377" s="30">
        <v>3051</v>
      </c>
      <c r="Q377" s="13"/>
      <c r="S377" s="30">
        <v>4677</v>
      </c>
      <c r="U377" s="13"/>
      <c r="V377" s="88"/>
    </row>
    <row r="378" spans="1:21" ht="12.75" customHeight="1" thickBot="1">
      <c r="A378" s="106"/>
      <c r="B378" s="90"/>
      <c r="D378" s="4"/>
      <c r="E378" s="95"/>
      <c r="F378" s="7"/>
      <c r="G378" s="23">
        <f aca="true" t="shared" si="190" ref="G378:O378">(G377/$O377)</f>
        <v>0.23762700753851196</v>
      </c>
      <c r="H378" s="17">
        <f t="shared" si="190"/>
        <v>0.32317273025237625</v>
      </c>
      <c r="I378" s="24">
        <f t="shared" si="190"/>
        <v>0.046214355948869225</v>
      </c>
      <c r="J378" s="24">
        <f t="shared" si="190"/>
        <v>0.10553916748607015</v>
      </c>
      <c r="K378" s="24">
        <f t="shared" si="190"/>
        <v>0.23336610947230416</v>
      </c>
      <c r="L378" s="24">
        <f t="shared" si="190"/>
        <v>0.017371353654539495</v>
      </c>
      <c r="M378" s="64">
        <f t="shared" si="190"/>
        <v>0</v>
      </c>
      <c r="N378" s="24">
        <f t="shared" si="190"/>
        <v>0.036709275647328746</v>
      </c>
      <c r="O378" s="25">
        <f t="shared" si="190"/>
        <v>1</v>
      </c>
      <c r="P378" s="7"/>
      <c r="Q378" s="13"/>
      <c r="R378" s="7"/>
      <c r="S378" s="77">
        <f>(O377/S377)</f>
        <v>0.6523412443874278</v>
      </c>
      <c r="T378" s="7"/>
      <c r="U378" s="13"/>
    </row>
    <row r="379" spans="1:23" ht="12.75" customHeight="1" thickBot="1">
      <c r="A379" s="106"/>
      <c r="B379" s="90" t="s">
        <v>161</v>
      </c>
      <c r="D379" s="4"/>
      <c r="E379" s="95" t="str">
        <f>IF(MAX(G379:L379)=G379,"PAN",IF(MAX(G379:L379)=H379,"PRI",IF(MAX(G379:L379)=I379,"PRD",IF(MAX(G379:L379)=J379,"PT",IF(MAX(G379:L379)=K379,"PVEM",IF(MAX(G379:L379)=L379,"CONVERGENCIA"))))))</f>
        <v>PRI</v>
      </c>
      <c r="G379" s="27">
        <v>7957</v>
      </c>
      <c r="H379" s="26">
        <v>15358</v>
      </c>
      <c r="I379" s="28">
        <v>1584</v>
      </c>
      <c r="J379" s="63">
        <v>1320</v>
      </c>
      <c r="K379" s="63">
        <v>1</v>
      </c>
      <c r="L379" s="63">
        <v>899</v>
      </c>
      <c r="M379" s="63">
        <v>9</v>
      </c>
      <c r="N379" s="28">
        <v>1418</v>
      </c>
      <c r="O379" s="30">
        <v>28548</v>
      </c>
      <c r="Q379" s="13"/>
      <c r="S379" s="30">
        <v>53794</v>
      </c>
      <c r="U379" s="13"/>
      <c r="V379" s="88"/>
      <c r="W379" s="89" t="s">
        <v>248</v>
      </c>
    </row>
    <row r="380" spans="1:21" ht="12.75" customHeight="1" thickBot="1">
      <c r="A380" s="106"/>
      <c r="B380" s="90"/>
      <c r="D380" s="4"/>
      <c r="E380" s="95"/>
      <c r="F380" s="7"/>
      <c r="G380" s="23">
        <f aca="true" t="shared" si="191" ref="G380:O380">(G379/$O379)</f>
        <v>0.27872355331371723</v>
      </c>
      <c r="H380" s="17">
        <f t="shared" si="191"/>
        <v>0.537971136331792</v>
      </c>
      <c r="I380" s="24">
        <f t="shared" si="191"/>
        <v>0.05548549810844893</v>
      </c>
      <c r="J380" s="24">
        <f t="shared" si="191"/>
        <v>0.04623791509037411</v>
      </c>
      <c r="K380" s="24">
        <f t="shared" si="191"/>
        <v>3.502872355331372E-05</v>
      </c>
      <c r="L380" s="24">
        <f t="shared" si="191"/>
        <v>0.03149082247442903</v>
      </c>
      <c r="M380" s="24">
        <f t="shared" si="191"/>
        <v>0.00031525851197982345</v>
      </c>
      <c r="N380" s="24">
        <f t="shared" si="191"/>
        <v>0.04967072999859885</v>
      </c>
      <c r="O380" s="25">
        <f t="shared" si="191"/>
        <v>1</v>
      </c>
      <c r="P380" s="7"/>
      <c r="Q380" s="13"/>
      <c r="R380" s="7"/>
      <c r="S380" s="77">
        <f>(O379/S379)</f>
        <v>0.5306911551474142</v>
      </c>
      <c r="T380" s="7"/>
      <c r="U380" s="13"/>
    </row>
    <row r="381" spans="1:22" ht="12.75" customHeight="1" thickBot="1">
      <c r="A381" s="106"/>
      <c r="B381" s="90" t="s">
        <v>167</v>
      </c>
      <c r="D381" s="4"/>
      <c r="E381" s="95" t="str">
        <f>IF(MAX(G381:L381)=G381,"PAN",IF(MAX(G381:L381)=H381,"PRI",IF(MAX(G381:L381)=I381,"PRD",IF(MAX(G381:L381)=J381,"PT",IF(MAX(G381:L381)=K381,"PVEM",IF(MAX(G381:L381)=L381,"CONVERGENCIA"))))))</f>
        <v>PAN</v>
      </c>
      <c r="G381" s="26">
        <v>5115</v>
      </c>
      <c r="H381" s="27">
        <v>4258</v>
      </c>
      <c r="I381" s="63">
        <v>0</v>
      </c>
      <c r="J381" s="63">
        <v>0</v>
      </c>
      <c r="K381" s="28">
        <v>434</v>
      </c>
      <c r="L381" s="63">
        <v>89</v>
      </c>
      <c r="M381" s="63">
        <v>0</v>
      </c>
      <c r="N381" s="28">
        <v>522</v>
      </c>
      <c r="O381" s="30">
        <v>10418</v>
      </c>
      <c r="Q381" s="13"/>
      <c r="S381" s="30">
        <v>17192</v>
      </c>
      <c r="U381" s="13"/>
      <c r="V381" s="88"/>
    </row>
    <row r="382" spans="1:21" ht="12.75" customHeight="1" thickBot="1">
      <c r="A382" s="106"/>
      <c r="B382" s="90"/>
      <c r="D382" s="4"/>
      <c r="E382" s="95"/>
      <c r="F382" s="7"/>
      <c r="G382" s="17">
        <f aca="true" t="shared" si="192" ref="G382:O382">(G381/$O381)</f>
        <v>0.4909771549241697</v>
      </c>
      <c r="H382" s="23">
        <f t="shared" si="192"/>
        <v>0.40871568439239775</v>
      </c>
      <c r="I382" s="64">
        <f t="shared" si="192"/>
        <v>0</v>
      </c>
      <c r="J382" s="64">
        <f t="shared" si="192"/>
        <v>0</v>
      </c>
      <c r="K382" s="24">
        <f t="shared" si="192"/>
        <v>0.04165866769053561</v>
      </c>
      <c r="L382" s="24">
        <f t="shared" si="192"/>
        <v>0.00854290650796698</v>
      </c>
      <c r="M382" s="64">
        <f t="shared" si="192"/>
        <v>0</v>
      </c>
      <c r="N382" s="24">
        <f t="shared" si="192"/>
        <v>0.05010558648492993</v>
      </c>
      <c r="O382" s="25">
        <f t="shared" si="192"/>
        <v>1</v>
      </c>
      <c r="P382" s="7"/>
      <c r="Q382" s="13"/>
      <c r="R382" s="7"/>
      <c r="S382" s="77">
        <f>(O381/S381)</f>
        <v>0.6059795253606328</v>
      </c>
      <c r="T382" s="7"/>
      <c r="U382" s="13"/>
    </row>
    <row r="383" spans="4:21" ht="12.75" customHeight="1">
      <c r="D383" s="5"/>
      <c r="E383" s="7"/>
      <c r="F383" s="7"/>
      <c r="G383" s="31">
        <f>G381+G379+G377+G375+G373+G371+G369</f>
        <v>24853</v>
      </c>
      <c r="H383" s="31">
        <f aca="true" t="shared" si="193" ref="H383:O383">H381+H379+H377+H375+H373+H371+H369</f>
        <v>31077</v>
      </c>
      <c r="I383" s="32">
        <f t="shared" si="193"/>
        <v>3552</v>
      </c>
      <c r="J383" s="32">
        <f t="shared" si="193"/>
        <v>2049</v>
      </c>
      <c r="K383" s="32">
        <f t="shared" si="193"/>
        <v>1443</v>
      </c>
      <c r="L383" s="33">
        <f t="shared" si="193"/>
        <v>1397</v>
      </c>
      <c r="M383" s="33">
        <f t="shared" si="193"/>
        <v>10</v>
      </c>
      <c r="N383" s="32">
        <f t="shared" si="193"/>
        <v>3035</v>
      </c>
      <c r="O383" s="34">
        <f t="shared" si="193"/>
        <v>67417</v>
      </c>
      <c r="P383" s="2"/>
      <c r="Q383" s="75"/>
      <c r="R383" s="2"/>
      <c r="S383" s="34">
        <v>113788</v>
      </c>
      <c r="T383" s="2"/>
      <c r="U383" s="75"/>
    </row>
    <row r="384" spans="4:21" ht="12.75" customHeight="1">
      <c r="D384" s="4"/>
      <c r="E384" s="7"/>
      <c r="F384" s="7"/>
      <c r="G384" s="35">
        <f aca="true" t="shared" si="194" ref="G384:O384">(G383/$O383)</f>
        <v>0.36864589050239555</v>
      </c>
      <c r="H384" s="36">
        <f t="shared" si="194"/>
        <v>0.4609668184582524</v>
      </c>
      <c r="I384" s="36">
        <f t="shared" si="194"/>
        <v>0.052687007728021124</v>
      </c>
      <c r="J384" s="36">
        <f t="shared" si="194"/>
        <v>0.030392927599863537</v>
      </c>
      <c r="K384" s="36">
        <f t="shared" si="194"/>
        <v>0.021404096889508582</v>
      </c>
      <c r="L384" s="36">
        <f t="shared" si="194"/>
        <v>0.020721776406544344</v>
      </c>
      <c r="M384" s="36">
        <f t="shared" si="194"/>
        <v>0.00014833053977483424</v>
      </c>
      <c r="N384" s="36">
        <f t="shared" si="194"/>
        <v>0.04501831882166219</v>
      </c>
      <c r="O384" s="58">
        <f t="shared" si="194"/>
        <v>1</v>
      </c>
      <c r="P384" s="2"/>
      <c r="Q384" s="13"/>
      <c r="R384" s="2"/>
      <c r="S384" s="76">
        <f>(O383/S383)</f>
        <v>0.5924789960277006</v>
      </c>
      <c r="T384" s="2"/>
      <c r="U384" s="13"/>
    </row>
    <row r="385" spans="1:21" ht="12.75" customHeight="1">
      <c r="A385" s="8"/>
      <c r="B385" s="11"/>
      <c r="D385" s="4"/>
      <c r="E385" s="7"/>
      <c r="F385" s="7"/>
      <c r="O385" s="62"/>
      <c r="P385" s="7"/>
      <c r="Q385" s="13"/>
      <c r="R385" s="7"/>
      <c r="S385" s="62"/>
      <c r="T385" s="7"/>
      <c r="U385" s="13"/>
    </row>
    <row r="386" spans="1:22" ht="12.75" customHeight="1" thickBot="1">
      <c r="A386" s="106" t="s">
        <v>235</v>
      </c>
      <c r="B386" s="91" t="s">
        <v>168</v>
      </c>
      <c r="D386" s="4"/>
      <c r="E386" s="95" t="str">
        <f>IF(MAX(G386:L386)=G386,"PAN",IF(MAX(G386:L386)=H386,"PRI",IF(MAX(G386:L386)=I386,"PRD",IF(MAX(G386:L386)=J386,"PT",IF(MAX(G386:L386)=K386,"PVEM",IF(MAX(G386:L386)=L386,"CONVERGENCIA"))))))</f>
        <v>PAN</v>
      </c>
      <c r="G386" s="26">
        <v>7786</v>
      </c>
      <c r="H386" s="27">
        <v>4907</v>
      </c>
      <c r="I386" s="63">
        <v>0</v>
      </c>
      <c r="J386" s="20">
        <v>209</v>
      </c>
      <c r="K386" s="20">
        <v>145</v>
      </c>
      <c r="L386" s="63">
        <v>18</v>
      </c>
      <c r="M386" s="21">
        <v>3</v>
      </c>
      <c r="N386" s="20">
        <v>1054</v>
      </c>
      <c r="O386" s="22">
        <v>14122</v>
      </c>
      <c r="Q386" s="13"/>
      <c r="S386" s="22">
        <v>25053</v>
      </c>
      <c r="U386" s="13"/>
      <c r="V386" s="88"/>
    </row>
    <row r="387" spans="1:21" ht="12.75" customHeight="1" thickBot="1">
      <c r="A387" s="106"/>
      <c r="B387" s="90"/>
      <c r="D387" s="4"/>
      <c r="E387" s="95"/>
      <c r="F387" s="7"/>
      <c r="G387" s="17">
        <f aca="true" t="shared" si="195" ref="G387:O387">(G386/$O386)</f>
        <v>0.551338337345985</v>
      </c>
      <c r="H387" s="23">
        <f t="shared" si="195"/>
        <v>0.34747202945758393</v>
      </c>
      <c r="I387" s="64">
        <f t="shared" si="195"/>
        <v>0</v>
      </c>
      <c r="J387" s="24">
        <f t="shared" si="195"/>
        <v>0.01479960345560119</v>
      </c>
      <c r="K387" s="24">
        <f t="shared" si="195"/>
        <v>0.010267667469196998</v>
      </c>
      <c r="L387" s="24">
        <f t="shared" si="195"/>
        <v>0.001274606996176179</v>
      </c>
      <c r="M387" s="24">
        <f t="shared" si="195"/>
        <v>0.0002124344993626965</v>
      </c>
      <c r="N387" s="24">
        <f t="shared" si="195"/>
        <v>0.07463532077609404</v>
      </c>
      <c r="O387" s="25">
        <f t="shared" si="195"/>
        <v>1</v>
      </c>
      <c r="P387" s="7"/>
      <c r="Q387" s="13"/>
      <c r="R387" s="7"/>
      <c r="S387" s="77">
        <f>(O386/S386)</f>
        <v>0.5636849878258093</v>
      </c>
      <c r="T387" s="7"/>
      <c r="U387" s="13"/>
    </row>
    <row r="388" spans="1:22" ht="12.75" customHeight="1" thickBot="1">
      <c r="A388" s="106"/>
      <c r="B388" s="90" t="s">
        <v>169</v>
      </c>
      <c r="D388" s="4"/>
      <c r="E388" s="95" t="str">
        <f>IF(MAX(G388:L388)=G388,"PAN",IF(MAX(G388:L388)=H388,"PRI",IF(MAX(G388:L388)=I388,"PRD",IF(MAX(G388:L388)=J388,"PT",IF(MAX(G388:L388)=K388,"PVEM",IF(MAX(G388:L388)=L388,"CONVERGENCIA"))))))</f>
        <v>PRI</v>
      </c>
      <c r="G388" s="27">
        <v>1024</v>
      </c>
      <c r="H388" s="26">
        <v>1632</v>
      </c>
      <c r="I388" s="28">
        <v>1020</v>
      </c>
      <c r="J388" s="63">
        <v>0</v>
      </c>
      <c r="K388" s="63">
        <v>0</v>
      </c>
      <c r="L388" s="63">
        <v>1198</v>
      </c>
      <c r="M388" s="63">
        <v>0</v>
      </c>
      <c r="N388" s="28">
        <v>261</v>
      </c>
      <c r="O388" s="30">
        <v>5135</v>
      </c>
      <c r="Q388" s="13"/>
      <c r="S388" s="30">
        <v>8687</v>
      </c>
      <c r="U388" s="13"/>
      <c r="V388" s="88"/>
    </row>
    <row r="389" spans="1:21" ht="12.75" customHeight="1" thickBot="1">
      <c r="A389" s="106"/>
      <c r="B389" s="90"/>
      <c r="D389" s="4"/>
      <c r="E389" s="95"/>
      <c r="F389" s="7"/>
      <c r="G389" s="23">
        <f aca="true" t="shared" si="196" ref="G389:O389">(G388/$O388)</f>
        <v>0.1994157740993184</v>
      </c>
      <c r="H389" s="17">
        <f t="shared" si="196"/>
        <v>0.3178188899707887</v>
      </c>
      <c r="I389" s="24">
        <f t="shared" si="196"/>
        <v>0.19863680623174293</v>
      </c>
      <c r="J389" s="64">
        <f t="shared" si="196"/>
        <v>0</v>
      </c>
      <c r="K389" s="64">
        <f t="shared" si="196"/>
        <v>0</v>
      </c>
      <c r="L389" s="24">
        <f t="shared" si="196"/>
        <v>0.23330087633885102</v>
      </c>
      <c r="M389" s="64">
        <f t="shared" si="196"/>
        <v>0</v>
      </c>
      <c r="N389" s="24">
        <f t="shared" si="196"/>
        <v>0.05082765335929893</v>
      </c>
      <c r="O389" s="25">
        <f t="shared" si="196"/>
        <v>1</v>
      </c>
      <c r="P389" s="7"/>
      <c r="Q389" s="13"/>
      <c r="R389" s="7"/>
      <c r="S389" s="77">
        <f>(O388/S388)</f>
        <v>0.5911131575918038</v>
      </c>
      <c r="T389" s="7"/>
      <c r="U389" s="13"/>
    </row>
    <row r="390" spans="1:22" ht="12.75" customHeight="1" thickBot="1">
      <c r="A390" s="106"/>
      <c r="B390" s="90" t="s">
        <v>170</v>
      </c>
      <c r="D390" s="4"/>
      <c r="E390" s="95" t="str">
        <f>IF(MAX(G390:L390)=G390,"PAN",IF(MAX(G390:L390)=H390,"PRI",IF(MAX(G390:L390)=I390,"PRD",IF(MAX(G390:L390)=J390,"PT",IF(MAX(G390:L390)=K390,"PVEM",IF(MAX(G390:L390)=L390,"CONVERGENCIA"))))))</f>
        <v>PRI</v>
      </c>
      <c r="G390" s="27">
        <v>805</v>
      </c>
      <c r="H390" s="26">
        <v>969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28">
        <v>109</v>
      </c>
      <c r="O390" s="30">
        <v>1883</v>
      </c>
      <c r="Q390" s="13"/>
      <c r="S390" s="30">
        <v>2804</v>
      </c>
      <c r="U390" s="13"/>
      <c r="V390" s="88"/>
    </row>
    <row r="391" spans="1:21" ht="12.75" customHeight="1" thickBot="1">
      <c r="A391" s="106"/>
      <c r="B391" s="90"/>
      <c r="D391" s="4"/>
      <c r="E391" s="95"/>
      <c r="F391" s="7"/>
      <c r="G391" s="23">
        <f aca="true" t="shared" si="197" ref="G391:O391">(G390/$O390)</f>
        <v>0.4275092936802974</v>
      </c>
      <c r="H391" s="17">
        <f t="shared" si="197"/>
        <v>0.5146043547530537</v>
      </c>
      <c r="I391" s="64">
        <f t="shared" si="197"/>
        <v>0</v>
      </c>
      <c r="J391" s="64">
        <f t="shared" si="197"/>
        <v>0</v>
      </c>
      <c r="K391" s="64">
        <f t="shared" si="197"/>
        <v>0</v>
      </c>
      <c r="L391" s="64">
        <f t="shared" si="197"/>
        <v>0</v>
      </c>
      <c r="M391" s="64">
        <f t="shared" si="197"/>
        <v>0</v>
      </c>
      <c r="N391" s="24">
        <f t="shared" si="197"/>
        <v>0.057886351566648966</v>
      </c>
      <c r="O391" s="25">
        <f t="shared" si="197"/>
        <v>1</v>
      </c>
      <c r="P391" s="7"/>
      <c r="Q391" s="13"/>
      <c r="R391" s="7"/>
      <c r="S391" s="77">
        <f>(O390/S390)</f>
        <v>0.6715406562054208</v>
      </c>
      <c r="T391" s="7"/>
      <c r="U391" s="13"/>
    </row>
    <row r="392" spans="1:22" ht="12.75" customHeight="1" thickBot="1">
      <c r="A392" s="106"/>
      <c r="B392" s="90" t="s">
        <v>171</v>
      </c>
      <c r="D392" s="4"/>
      <c r="E392" s="95" t="str">
        <f>IF(MAX(G392:L392)=G392,"PAN",IF(MAX(G392:L392)=H392,"PRI",IF(MAX(G392:L392)=I392,"PRD",IF(MAX(G392:L392)=J392,"PT",IF(MAX(G392:L392)=K392,"PVEM",IF(MAX(G392:L392)=L392,"CONVERGENCIA"))))))</f>
        <v>PRI</v>
      </c>
      <c r="G392" s="27">
        <v>367</v>
      </c>
      <c r="H392" s="26">
        <v>988</v>
      </c>
      <c r="I392" s="28">
        <v>23</v>
      </c>
      <c r="J392" s="63">
        <v>0</v>
      </c>
      <c r="K392" s="63">
        <v>0</v>
      </c>
      <c r="L392" s="63">
        <v>0</v>
      </c>
      <c r="M392" s="63">
        <v>0</v>
      </c>
      <c r="N392" s="28">
        <v>106</v>
      </c>
      <c r="O392" s="30">
        <v>1484</v>
      </c>
      <c r="Q392" s="13"/>
      <c r="S392" s="30">
        <v>2225</v>
      </c>
      <c r="U392" s="13"/>
      <c r="V392" s="88"/>
    </row>
    <row r="393" spans="1:21" ht="12.75" customHeight="1" thickBot="1">
      <c r="A393" s="106"/>
      <c r="B393" s="90"/>
      <c r="D393" s="4"/>
      <c r="E393" s="95"/>
      <c r="F393" s="7"/>
      <c r="G393" s="23">
        <f aca="true" t="shared" si="198" ref="G393:O393">(G392/$O392)</f>
        <v>0.2473045822102426</v>
      </c>
      <c r="H393" s="17">
        <f t="shared" si="198"/>
        <v>0.6657681940700808</v>
      </c>
      <c r="I393" s="24">
        <f t="shared" si="198"/>
        <v>0.01549865229110512</v>
      </c>
      <c r="J393" s="64">
        <f t="shared" si="198"/>
        <v>0</v>
      </c>
      <c r="K393" s="64">
        <f t="shared" si="198"/>
        <v>0</v>
      </c>
      <c r="L393" s="64">
        <f t="shared" si="198"/>
        <v>0</v>
      </c>
      <c r="M393" s="64">
        <f t="shared" si="198"/>
        <v>0</v>
      </c>
      <c r="N393" s="24">
        <f t="shared" si="198"/>
        <v>0.07142857142857142</v>
      </c>
      <c r="O393" s="25">
        <f t="shared" si="198"/>
        <v>1</v>
      </c>
      <c r="P393" s="7"/>
      <c r="Q393" s="13"/>
      <c r="R393" s="7"/>
      <c r="S393" s="77">
        <f>(O392/S392)</f>
        <v>0.6669662921348315</v>
      </c>
      <c r="T393" s="7"/>
      <c r="U393" s="13"/>
    </row>
    <row r="394" spans="1:23" ht="12.75" customHeight="1" thickBot="1">
      <c r="A394" s="106"/>
      <c r="B394" s="90" t="s">
        <v>172</v>
      </c>
      <c r="D394" s="4"/>
      <c r="E394" s="95" t="str">
        <f>IF(MAX(G394:L394)=G394,"PAN",IF(MAX(G394:L394)=H394,"PRI",IF(MAX(G394:L394)=I394,"PRD",IF(MAX(G394:L394)=J394,"PT",IF(MAX(G394:L394)=K394,"PVEM",IF(MAX(G394:L394)=L394,"CONVERGENCIA"))))))</f>
        <v>PAN</v>
      </c>
      <c r="G394" s="26">
        <v>1226</v>
      </c>
      <c r="H394" s="27">
        <v>564</v>
      </c>
      <c r="I394" s="63">
        <v>0</v>
      </c>
      <c r="J394" s="63">
        <v>0</v>
      </c>
      <c r="K394" s="63">
        <v>0</v>
      </c>
      <c r="L394" s="63">
        <v>232</v>
      </c>
      <c r="M394" s="63">
        <v>0</v>
      </c>
      <c r="N394" s="28">
        <v>64</v>
      </c>
      <c r="O394" s="30">
        <v>2085</v>
      </c>
      <c r="Q394" s="13"/>
      <c r="S394" s="30">
        <v>3150</v>
      </c>
      <c r="U394" s="13"/>
      <c r="V394" s="88"/>
      <c r="W394" s="89" t="s">
        <v>248</v>
      </c>
    </row>
    <row r="395" spans="1:21" ht="12.75" customHeight="1" thickBot="1">
      <c r="A395" s="106"/>
      <c r="B395" s="90"/>
      <c r="D395" s="4"/>
      <c r="E395" s="95"/>
      <c r="F395" s="7"/>
      <c r="G395" s="17">
        <f aca="true" t="shared" si="199" ref="G395:O395">(G394/$O394)</f>
        <v>0.5880095923261391</v>
      </c>
      <c r="H395" s="23">
        <f t="shared" si="199"/>
        <v>0.27050359712230215</v>
      </c>
      <c r="I395" s="64">
        <f t="shared" si="199"/>
        <v>0</v>
      </c>
      <c r="J395" s="64">
        <f t="shared" si="199"/>
        <v>0</v>
      </c>
      <c r="K395" s="64">
        <f t="shared" si="199"/>
        <v>0</v>
      </c>
      <c r="L395" s="23">
        <f t="shared" si="199"/>
        <v>0.11127098321342925</v>
      </c>
      <c r="M395" s="64">
        <f t="shared" si="199"/>
        <v>0</v>
      </c>
      <c r="N395" s="24">
        <f t="shared" si="199"/>
        <v>0.030695443645083934</v>
      </c>
      <c r="O395" s="25">
        <f t="shared" si="199"/>
        <v>1</v>
      </c>
      <c r="P395" s="7"/>
      <c r="Q395" s="13"/>
      <c r="R395" s="7"/>
      <c r="S395" s="77">
        <f>(O394/S394)</f>
        <v>0.6619047619047619</v>
      </c>
      <c r="T395" s="7"/>
      <c r="U395" s="13"/>
    </row>
    <row r="396" spans="1:22" ht="12.75" customHeight="1" thickBot="1">
      <c r="A396" s="106"/>
      <c r="B396" s="90" t="s">
        <v>173</v>
      </c>
      <c r="D396" s="4"/>
      <c r="E396" s="95" t="str">
        <f>IF(MAX(G396:L396)=G396,"PAN",IF(MAX(G396:L396)=H396,"PRI",IF(MAX(G396:L396)=I396,"PRD",IF(MAX(G396:L396)=J396,"PT",IF(MAX(G396:L396)=K396,"PVEM",IF(MAX(G396:L396)=L396,"CONVERGENCIA"))))))</f>
        <v>PRI</v>
      </c>
      <c r="G396" s="27">
        <v>1106</v>
      </c>
      <c r="H396" s="26">
        <v>1521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28">
        <v>75</v>
      </c>
      <c r="O396" s="30">
        <v>2702</v>
      </c>
      <c r="Q396" s="13"/>
      <c r="S396" s="30">
        <v>3542</v>
      </c>
      <c r="U396" s="13"/>
      <c r="V396" s="88"/>
    </row>
    <row r="397" spans="1:21" ht="12.75" customHeight="1" thickBot="1">
      <c r="A397" s="106"/>
      <c r="B397" s="90"/>
      <c r="D397" s="4"/>
      <c r="E397" s="95"/>
      <c r="F397" s="7"/>
      <c r="G397" s="23">
        <f aca="true" t="shared" si="200" ref="G397:O397">(G396/$O396)</f>
        <v>0.40932642487046633</v>
      </c>
      <c r="H397" s="17">
        <f t="shared" si="200"/>
        <v>0.5629163582531458</v>
      </c>
      <c r="I397" s="64">
        <f t="shared" si="200"/>
        <v>0</v>
      </c>
      <c r="J397" s="64">
        <f t="shared" si="200"/>
        <v>0</v>
      </c>
      <c r="K397" s="64">
        <f t="shared" si="200"/>
        <v>0</v>
      </c>
      <c r="L397" s="64">
        <f t="shared" si="200"/>
        <v>0</v>
      </c>
      <c r="M397" s="64">
        <f t="shared" si="200"/>
        <v>0</v>
      </c>
      <c r="N397" s="24">
        <f t="shared" si="200"/>
        <v>0.02775721687638786</v>
      </c>
      <c r="O397" s="25">
        <f t="shared" si="200"/>
        <v>1</v>
      </c>
      <c r="P397" s="7"/>
      <c r="Q397" s="13"/>
      <c r="R397" s="7"/>
      <c r="S397" s="77">
        <f>(O396/S396)</f>
        <v>0.7628458498023716</v>
      </c>
      <c r="T397" s="7"/>
      <c r="U397" s="13"/>
    </row>
    <row r="398" spans="1:22" ht="12.75" customHeight="1" thickBot="1">
      <c r="A398" s="106"/>
      <c r="B398" s="90" t="s">
        <v>174</v>
      </c>
      <c r="D398" s="4"/>
      <c r="E398" s="95" t="str">
        <f>IF(MAX(G398:L398)=G398,"PAN",IF(MAX(G398:L398)=H398,"PRI",IF(MAX(G398:L398)=I398,"PRD",IF(MAX(G398:L398)=J398,"PT",IF(MAX(G398:L398)=K398,"PVEM",IF(MAX(G398:L398)=L398,"CONVERGENCIA"))))))</f>
        <v>PRI</v>
      </c>
      <c r="G398" s="27">
        <v>1619</v>
      </c>
      <c r="H398" s="26">
        <v>1874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28">
        <v>332</v>
      </c>
      <c r="O398" s="30">
        <v>3825</v>
      </c>
      <c r="Q398" s="13"/>
      <c r="S398" s="30">
        <v>6577</v>
      </c>
      <c r="U398" s="13"/>
      <c r="V398" s="88"/>
    </row>
    <row r="399" spans="1:21" ht="12.75" customHeight="1" thickBot="1">
      <c r="A399" s="106"/>
      <c r="B399" s="90"/>
      <c r="D399" s="4"/>
      <c r="E399" s="95"/>
      <c r="F399" s="7"/>
      <c r="G399" s="23">
        <f aca="true" t="shared" si="201" ref="G399:O399">(G398/$O398)</f>
        <v>0.4232679738562091</v>
      </c>
      <c r="H399" s="17">
        <f t="shared" si="201"/>
        <v>0.48993464052287583</v>
      </c>
      <c r="I399" s="64">
        <f t="shared" si="201"/>
        <v>0</v>
      </c>
      <c r="J399" s="64">
        <f t="shared" si="201"/>
        <v>0</v>
      </c>
      <c r="K399" s="64">
        <f t="shared" si="201"/>
        <v>0</v>
      </c>
      <c r="L399" s="64">
        <f t="shared" si="201"/>
        <v>0</v>
      </c>
      <c r="M399" s="64">
        <f t="shared" si="201"/>
        <v>0</v>
      </c>
      <c r="N399" s="24">
        <f t="shared" si="201"/>
        <v>0.08679738562091503</v>
      </c>
      <c r="O399" s="25">
        <f t="shared" si="201"/>
        <v>1</v>
      </c>
      <c r="P399" s="7"/>
      <c r="Q399" s="13"/>
      <c r="R399" s="7"/>
      <c r="S399" s="77">
        <f>(O398/S398)</f>
        <v>0.5815721453550251</v>
      </c>
      <c r="T399" s="7"/>
      <c r="U399" s="13"/>
    </row>
    <row r="400" spans="1:22" ht="12.75" customHeight="1" thickBot="1">
      <c r="A400" s="106"/>
      <c r="B400" s="90" t="s">
        <v>9</v>
      </c>
      <c r="D400" s="4"/>
      <c r="E400" s="95" t="str">
        <f>IF(MAX(G400:L400)=G400,"PAN",IF(MAX(G400:L400)=H400,"PRI",IF(MAX(G400:L400)=I400,"PRD",IF(MAX(G400:L400)=J400,"PT",IF(MAX(G400:L400)=K400,"PVEM",IF(MAX(G400:L400)=L400,"CONVERGENCIA"))))))</f>
        <v>PAN</v>
      </c>
      <c r="G400" s="26">
        <v>7730</v>
      </c>
      <c r="H400" s="27">
        <v>5150</v>
      </c>
      <c r="I400" s="63">
        <v>0</v>
      </c>
      <c r="J400" s="63">
        <v>0</v>
      </c>
      <c r="K400" s="63">
        <v>0</v>
      </c>
      <c r="L400" s="63">
        <v>676</v>
      </c>
      <c r="M400" s="63">
        <v>0</v>
      </c>
      <c r="N400" s="28">
        <v>845</v>
      </c>
      <c r="O400" s="30">
        <v>14401</v>
      </c>
      <c r="Q400" s="13"/>
      <c r="S400" s="30">
        <v>26442</v>
      </c>
      <c r="U400" s="13"/>
      <c r="V400" s="88"/>
    </row>
    <row r="401" spans="1:21" ht="12.75" customHeight="1" thickBot="1">
      <c r="A401" s="106"/>
      <c r="B401" s="90"/>
      <c r="D401" s="4"/>
      <c r="E401" s="95"/>
      <c r="F401" s="7"/>
      <c r="G401" s="17">
        <f aca="true" t="shared" si="202" ref="G401:O401">(G400/$O400)</f>
        <v>0.5367682799805569</v>
      </c>
      <c r="H401" s="23">
        <f t="shared" si="202"/>
        <v>0.3576140545795431</v>
      </c>
      <c r="I401" s="64">
        <f t="shared" si="202"/>
        <v>0</v>
      </c>
      <c r="J401" s="64">
        <f t="shared" si="202"/>
        <v>0</v>
      </c>
      <c r="K401" s="64">
        <f t="shared" si="202"/>
        <v>0</v>
      </c>
      <c r="L401" s="24">
        <f t="shared" si="202"/>
        <v>0.04694118463995556</v>
      </c>
      <c r="M401" s="64">
        <f t="shared" si="202"/>
        <v>0</v>
      </c>
      <c r="N401" s="24">
        <f t="shared" si="202"/>
        <v>0.05867648079994445</v>
      </c>
      <c r="O401" s="25">
        <f t="shared" si="202"/>
        <v>1</v>
      </c>
      <c r="P401" s="7"/>
      <c r="Q401" s="13"/>
      <c r="R401" s="7"/>
      <c r="S401" s="77">
        <f>(O400/S400)</f>
        <v>0.5446259738295136</v>
      </c>
      <c r="T401" s="7"/>
      <c r="U401" s="13"/>
    </row>
    <row r="402" spans="1:22" ht="12.75" customHeight="1" thickBot="1">
      <c r="A402" s="106"/>
      <c r="B402" s="90" t="s">
        <v>175</v>
      </c>
      <c r="D402" s="4"/>
      <c r="E402" s="95" t="str">
        <f>IF(MAX(G402:L402)=G402,"PAN",IF(MAX(G402:L402)=H402,"PRI",IF(MAX(G402:L402)=I402,"PRD",IF(MAX(G402:L402)=J402,"PT",IF(MAX(G402:L402)=K402,"PVEM",IF(MAX(G402:L402)=L402,"CONVERGENCIA"))))))</f>
        <v>PRI</v>
      </c>
      <c r="G402" s="27">
        <v>2465</v>
      </c>
      <c r="H402" s="26">
        <v>3197</v>
      </c>
      <c r="I402" s="28">
        <v>429</v>
      </c>
      <c r="J402" s="63">
        <v>0</v>
      </c>
      <c r="K402" s="63">
        <v>0</v>
      </c>
      <c r="L402" s="63">
        <v>0</v>
      </c>
      <c r="M402" s="63">
        <v>0</v>
      </c>
      <c r="N402" s="28">
        <v>397</v>
      </c>
      <c r="O402" s="30">
        <v>6488</v>
      </c>
      <c r="Q402" s="13"/>
      <c r="S402" s="30">
        <v>10684</v>
      </c>
      <c r="U402" s="13"/>
      <c r="V402" s="88"/>
    </row>
    <row r="403" spans="1:21" ht="12.75" customHeight="1" thickBot="1">
      <c r="A403" s="106"/>
      <c r="B403" s="90"/>
      <c r="D403" s="4"/>
      <c r="E403" s="95"/>
      <c r="F403" s="7"/>
      <c r="G403" s="23">
        <f aca="true" t="shared" si="203" ref="G403:O403">(G402/$O402)</f>
        <v>0.37993218249075217</v>
      </c>
      <c r="H403" s="17">
        <f t="shared" si="203"/>
        <v>0.49275585696670776</v>
      </c>
      <c r="I403" s="24">
        <f t="shared" si="203"/>
        <v>0.06612207151664612</v>
      </c>
      <c r="J403" s="64">
        <f t="shared" si="203"/>
        <v>0</v>
      </c>
      <c r="K403" s="64">
        <f t="shared" si="203"/>
        <v>0</v>
      </c>
      <c r="L403" s="64">
        <f t="shared" si="203"/>
        <v>0</v>
      </c>
      <c r="M403" s="64">
        <f t="shared" si="203"/>
        <v>0</v>
      </c>
      <c r="N403" s="24">
        <f t="shared" si="203"/>
        <v>0.06118988902589396</v>
      </c>
      <c r="O403" s="25">
        <f t="shared" si="203"/>
        <v>1</v>
      </c>
      <c r="P403" s="7"/>
      <c r="Q403" s="13"/>
      <c r="R403" s="7"/>
      <c r="S403" s="77">
        <f>(O402/S402)</f>
        <v>0.6072631973043804</v>
      </c>
      <c r="T403" s="7"/>
      <c r="U403" s="13"/>
    </row>
    <row r="404" spans="1:22" ht="12.75" customHeight="1" thickBot="1">
      <c r="A404" s="106"/>
      <c r="B404" s="90" t="s">
        <v>176</v>
      </c>
      <c r="D404" s="4"/>
      <c r="E404" s="95" t="str">
        <f>IF(MAX(G404:L404)=G404,"PAN",IF(MAX(G404:L404)=H404,"PRI",IF(MAX(G404:L404)=I404,"PRD",IF(MAX(G404:L404)=J404,"PT",IF(MAX(G404:L404)=K404,"PVEM",IF(MAX(G404:L404)=L404,"CONVERGENCIA"))))))</f>
        <v>PAN</v>
      </c>
      <c r="G404" s="26">
        <v>503</v>
      </c>
      <c r="H404" s="27">
        <v>408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28">
        <v>77</v>
      </c>
      <c r="O404" s="30">
        <v>988</v>
      </c>
      <c r="Q404" s="13"/>
      <c r="S404" s="30">
        <v>1578</v>
      </c>
      <c r="U404" s="13"/>
      <c r="V404" s="88"/>
    </row>
    <row r="405" spans="1:21" ht="12.75" customHeight="1" thickBot="1">
      <c r="A405" s="106"/>
      <c r="B405" s="90"/>
      <c r="D405" s="4"/>
      <c r="E405" s="95"/>
      <c r="F405" s="7"/>
      <c r="G405" s="17">
        <f aca="true" t="shared" si="204" ref="G405:O405">(G404/$O404)</f>
        <v>0.5091093117408907</v>
      </c>
      <c r="H405" s="23">
        <f t="shared" si="204"/>
        <v>0.41295546558704455</v>
      </c>
      <c r="I405" s="64">
        <f t="shared" si="204"/>
        <v>0</v>
      </c>
      <c r="J405" s="64">
        <f t="shared" si="204"/>
        <v>0</v>
      </c>
      <c r="K405" s="64">
        <f t="shared" si="204"/>
        <v>0</v>
      </c>
      <c r="L405" s="64">
        <f t="shared" si="204"/>
        <v>0</v>
      </c>
      <c r="M405" s="64">
        <f t="shared" si="204"/>
        <v>0</v>
      </c>
      <c r="N405" s="24">
        <f t="shared" si="204"/>
        <v>0.07793522267206478</v>
      </c>
      <c r="O405" s="25">
        <f t="shared" si="204"/>
        <v>1</v>
      </c>
      <c r="P405" s="7"/>
      <c r="Q405" s="13"/>
      <c r="R405" s="7"/>
      <c r="S405" s="77">
        <f>(O404/S404)</f>
        <v>0.6261089987325729</v>
      </c>
      <c r="T405" s="7"/>
      <c r="U405" s="13"/>
    </row>
    <row r="406" spans="4:21" ht="12.75" customHeight="1">
      <c r="D406" s="5"/>
      <c r="E406" s="7"/>
      <c r="F406" s="7"/>
      <c r="G406" s="31">
        <f>G404+G402+G400+G398+G396+G394+G392+G390+G388+G386</f>
        <v>24631</v>
      </c>
      <c r="H406" s="31">
        <f aca="true" t="shared" si="205" ref="H406:O406">H404+H402+H400+H398+H396+H394+H392+H390+H388+H386</f>
        <v>21210</v>
      </c>
      <c r="I406" s="32">
        <f t="shared" si="205"/>
        <v>1472</v>
      </c>
      <c r="J406" s="32">
        <f t="shared" si="205"/>
        <v>209</v>
      </c>
      <c r="K406" s="32">
        <f t="shared" si="205"/>
        <v>145</v>
      </c>
      <c r="L406" s="33">
        <f t="shared" si="205"/>
        <v>2124</v>
      </c>
      <c r="M406" s="33">
        <f t="shared" si="205"/>
        <v>3</v>
      </c>
      <c r="N406" s="32">
        <f t="shared" si="205"/>
        <v>3320</v>
      </c>
      <c r="O406" s="34">
        <f t="shared" si="205"/>
        <v>53113</v>
      </c>
      <c r="P406" s="2"/>
      <c r="Q406" s="75"/>
      <c r="R406" s="2"/>
      <c r="S406" s="34">
        <v>90742</v>
      </c>
      <c r="T406" s="2"/>
      <c r="U406" s="75"/>
    </row>
    <row r="407" spans="4:21" ht="12.75" customHeight="1">
      <c r="D407" s="4"/>
      <c r="E407" s="7"/>
      <c r="F407" s="7"/>
      <c r="G407" s="35">
        <f aca="true" t="shared" si="206" ref="G407:O407">(G406/$O406)</f>
        <v>0.4637471052284751</v>
      </c>
      <c r="H407" s="36">
        <f t="shared" si="206"/>
        <v>0.39933726206390147</v>
      </c>
      <c r="I407" s="36">
        <f t="shared" si="206"/>
        <v>0.027714495509573927</v>
      </c>
      <c r="J407" s="36">
        <f t="shared" si="206"/>
        <v>0.003935006495584885</v>
      </c>
      <c r="K407" s="36">
        <f t="shared" si="206"/>
        <v>0.002730028429951236</v>
      </c>
      <c r="L407" s="36">
        <f t="shared" si="206"/>
        <v>0.03999020955321673</v>
      </c>
      <c r="M407" s="36">
        <f t="shared" si="206"/>
        <v>5.64833468265773E-05</v>
      </c>
      <c r="N407" s="36">
        <f t="shared" si="206"/>
        <v>0.06250823715474554</v>
      </c>
      <c r="O407" s="58">
        <f t="shared" si="206"/>
        <v>1</v>
      </c>
      <c r="P407" s="2"/>
      <c r="Q407" s="13"/>
      <c r="R407" s="2"/>
      <c r="S407" s="76">
        <f>(O406/S406)</f>
        <v>0.5853188159837782</v>
      </c>
      <c r="T407" s="2"/>
      <c r="U407" s="13"/>
    </row>
    <row r="408" spans="1:21" ht="12.75" customHeight="1">
      <c r="A408" s="8"/>
      <c r="B408" s="11"/>
      <c r="D408" s="4"/>
      <c r="E408" s="7"/>
      <c r="F408" s="7"/>
      <c r="O408" s="62"/>
      <c r="P408" s="7"/>
      <c r="Q408" s="13"/>
      <c r="R408" s="7"/>
      <c r="S408" s="62"/>
      <c r="T408" s="7"/>
      <c r="U408" s="13"/>
    </row>
    <row r="409" spans="1:22" ht="12.75" customHeight="1" thickBot="1">
      <c r="A409" s="106" t="s">
        <v>236</v>
      </c>
      <c r="B409" s="91" t="s">
        <v>177</v>
      </c>
      <c r="D409" s="4"/>
      <c r="E409" s="95" t="str">
        <f>IF(MAX(G409:L409)=G409,"PAN",IF(MAX(G409:L409)=H409,"PRI",IF(MAX(G409:L409)=I409,"PRD",IF(MAX(G409:L409)=J409,"PT",IF(MAX(G409:L409)=K409,"PVEM",IF(MAX(G409:L409)=L409,"CONVERGENCIA"))))))</f>
        <v>PRI</v>
      </c>
      <c r="G409" s="27">
        <v>291</v>
      </c>
      <c r="H409" s="26">
        <v>1321</v>
      </c>
      <c r="I409" s="20">
        <v>134</v>
      </c>
      <c r="J409" s="63">
        <v>0</v>
      </c>
      <c r="K409" s="63">
        <v>941</v>
      </c>
      <c r="L409" s="63">
        <v>0</v>
      </c>
      <c r="M409" s="63">
        <v>0</v>
      </c>
      <c r="N409" s="20">
        <v>147</v>
      </c>
      <c r="O409" s="22">
        <v>2834</v>
      </c>
      <c r="Q409" s="13"/>
      <c r="S409" s="22">
        <v>4381</v>
      </c>
      <c r="U409" s="13"/>
      <c r="V409" s="88"/>
    </row>
    <row r="410" spans="1:21" ht="12.75" customHeight="1" thickBot="1">
      <c r="A410" s="106"/>
      <c r="B410" s="90"/>
      <c r="D410" s="4"/>
      <c r="E410" s="95"/>
      <c r="F410" s="7"/>
      <c r="G410" s="23">
        <f aca="true" t="shared" si="207" ref="G410:O410">(G409/$O409)</f>
        <v>0.102681721947777</v>
      </c>
      <c r="H410" s="17">
        <f t="shared" si="207"/>
        <v>0.4661256175017643</v>
      </c>
      <c r="I410" s="24">
        <f t="shared" si="207"/>
        <v>0.04728299223712068</v>
      </c>
      <c r="J410" s="64">
        <f t="shared" si="207"/>
        <v>0</v>
      </c>
      <c r="K410" s="24">
        <f t="shared" si="207"/>
        <v>0.3320395201129146</v>
      </c>
      <c r="L410" s="64">
        <f t="shared" si="207"/>
        <v>0</v>
      </c>
      <c r="M410" s="64">
        <f t="shared" si="207"/>
        <v>0</v>
      </c>
      <c r="N410" s="24">
        <f t="shared" si="207"/>
        <v>0.05187014820042343</v>
      </c>
      <c r="O410" s="25">
        <f t="shared" si="207"/>
        <v>1</v>
      </c>
      <c r="P410" s="7"/>
      <c r="Q410" s="13"/>
      <c r="R410" s="7"/>
      <c r="S410" s="77">
        <f>(O409/S409)</f>
        <v>0.6468842729970327</v>
      </c>
      <c r="T410" s="7"/>
      <c r="U410" s="13"/>
    </row>
    <row r="411" spans="1:22" ht="12.75" customHeight="1" thickBot="1">
      <c r="A411" s="106"/>
      <c r="B411" s="90" t="s">
        <v>179</v>
      </c>
      <c r="D411" s="4"/>
      <c r="E411" s="95" t="str">
        <f>IF(MAX(G411:L411)=G411,"PAN",IF(MAX(G411:L411)=H411,"PRI",IF(MAX(G411:L411)=I411,"PRD",IF(MAX(G411:L411)=J411,"PT",IF(MAX(G411:L411)=K411,"PVEM",IF(MAX(G411:L411)=L411,"CONVERGENCIA"))))))</f>
        <v>PAN</v>
      </c>
      <c r="G411" s="26">
        <v>7872</v>
      </c>
      <c r="H411" s="28">
        <v>5150</v>
      </c>
      <c r="I411" s="28">
        <v>637</v>
      </c>
      <c r="J411" s="63">
        <v>0</v>
      </c>
      <c r="K411" s="28">
        <v>680</v>
      </c>
      <c r="L411" s="28">
        <v>1203</v>
      </c>
      <c r="M411" s="28">
        <v>7</v>
      </c>
      <c r="N411" s="28">
        <v>590</v>
      </c>
      <c r="O411" s="30">
        <v>16139</v>
      </c>
      <c r="Q411" s="13"/>
      <c r="S411" s="30">
        <v>30010</v>
      </c>
      <c r="U411" s="13"/>
      <c r="V411" s="88"/>
    </row>
    <row r="412" spans="1:21" ht="12.75" customHeight="1" thickBot="1">
      <c r="A412" s="106"/>
      <c r="B412" s="90"/>
      <c r="D412" s="4"/>
      <c r="E412" s="95"/>
      <c r="F412" s="7"/>
      <c r="G412" s="17">
        <f aca="true" t="shared" si="208" ref="G412:O412">(G411/$O411)</f>
        <v>0.48776256273622903</v>
      </c>
      <c r="H412" s="24">
        <f t="shared" si="208"/>
        <v>0.31910279447301565</v>
      </c>
      <c r="I412" s="24">
        <f t="shared" si="208"/>
        <v>0.03946960778239048</v>
      </c>
      <c r="J412" s="64">
        <f t="shared" si="208"/>
        <v>0</v>
      </c>
      <c r="K412" s="24">
        <f t="shared" si="208"/>
        <v>0.042133961211971</v>
      </c>
      <c r="L412" s="24">
        <f t="shared" si="208"/>
        <v>0.07453993432058988</v>
      </c>
      <c r="M412" s="24">
        <f t="shared" si="208"/>
        <v>0.00043373195365264267</v>
      </c>
      <c r="N412" s="24">
        <f t="shared" si="208"/>
        <v>0.03655740752215131</v>
      </c>
      <c r="O412" s="25">
        <f t="shared" si="208"/>
        <v>1</v>
      </c>
      <c r="P412" s="7"/>
      <c r="Q412" s="13"/>
      <c r="R412" s="7"/>
      <c r="S412" s="77">
        <f>(O411/S411)</f>
        <v>0.5377874041986005</v>
      </c>
      <c r="T412" s="7"/>
      <c r="U412" s="13"/>
    </row>
    <row r="413" spans="1:22" ht="12.75" customHeight="1" thickBot="1">
      <c r="A413" s="106"/>
      <c r="B413" s="90" t="s">
        <v>178</v>
      </c>
      <c r="D413" s="4"/>
      <c r="E413" s="95" t="str">
        <f>IF(MAX(G413:L413)=G413,"PAN",IF(MAX(G413:L413)=H413,"PRI",IF(MAX(G413:L413)=I413,"PRD",IF(MAX(G413:L413)=J413,"PT",IF(MAX(G413:L413)=K413,"PVEM",IF(MAX(G413:L413)=L413,"CONVERGENCIA"))))))</f>
        <v>PRI</v>
      </c>
      <c r="G413" s="27">
        <v>1154</v>
      </c>
      <c r="H413" s="26">
        <v>1528</v>
      </c>
      <c r="I413" s="28">
        <v>250</v>
      </c>
      <c r="J413" s="63">
        <v>0</v>
      </c>
      <c r="K413" s="63">
        <v>0</v>
      </c>
      <c r="L413" s="63">
        <v>232</v>
      </c>
      <c r="M413" s="63">
        <v>0</v>
      </c>
      <c r="N413" s="63">
        <v>0</v>
      </c>
      <c r="O413" s="30">
        <v>3164</v>
      </c>
      <c r="Q413" s="13"/>
      <c r="S413" s="30">
        <v>4910</v>
      </c>
      <c r="U413" s="13"/>
      <c r="V413" s="88"/>
    </row>
    <row r="414" spans="1:21" ht="12.75" customHeight="1" thickBot="1">
      <c r="A414" s="106"/>
      <c r="B414" s="90"/>
      <c r="D414" s="4"/>
      <c r="E414" s="95"/>
      <c r="F414" s="7"/>
      <c r="G414" s="23">
        <f aca="true" t="shared" si="209" ref="G414:O414">(G413/$O413)</f>
        <v>0.3647281921618205</v>
      </c>
      <c r="H414" s="17">
        <f t="shared" si="209"/>
        <v>0.4829329962073325</v>
      </c>
      <c r="I414" s="24">
        <f t="shared" si="209"/>
        <v>0.07901390644753477</v>
      </c>
      <c r="J414" s="64">
        <f t="shared" si="209"/>
        <v>0</v>
      </c>
      <c r="K414" s="64">
        <f t="shared" si="209"/>
        <v>0</v>
      </c>
      <c r="L414" s="24">
        <f t="shared" si="209"/>
        <v>0.07332490518331226</v>
      </c>
      <c r="M414" s="64">
        <f t="shared" si="209"/>
        <v>0</v>
      </c>
      <c r="N414" s="64">
        <f t="shared" si="209"/>
        <v>0</v>
      </c>
      <c r="O414" s="25">
        <f t="shared" si="209"/>
        <v>1</v>
      </c>
      <c r="P414" s="7"/>
      <c r="Q414" s="13"/>
      <c r="R414" s="7"/>
      <c r="S414" s="77">
        <f>(O413/S413)</f>
        <v>0.6443991853360489</v>
      </c>
      <c r="T414" s="7"/>
      <c r="U414" s="13"/>
    </row>
    <row r="415" spans="1:22" ht="12.75" customHeight="1" thickBot="1">
      <c r="A415" s="106"/>
      <c r="B415" s="90" t="s">
        <v>180</v>
      </c>
      <c r="D415" s="4"/>
      <c r="E415" s="95" t="str">
        <f>IF(MAX(G415:L415)=G415,"PAN",IF(MAX(G415:L415)=H415,"PRI",IF(MAX(G415:L415)=I415,"PRD",IF(MAX(G415:L415)=J415,"PT",IF(MAX(G415:L415)=K415,"PVEM",IF(MAX(G415:L415)=L415,"CONVERGENCIA"))))))</f>
        <v>PRI</v>
      </c>
      <c r="G415" s="27">
        <v>1603</v>
      </c>
      <c r="H415" s="26">
        <v>2559</v>
      </c>
      <c r="I415" s="28">
        <v>11</v>
      </c>
      <c r="J415" s="28">
        <v>1</v>
      </c>
      <c r="K415" s="63">
        <v>0</v>
      </c>
      <c r="L415" s="63">
        <v>0</v>
      </c>
      <c r="M415" s="63">
        <v>0</v>
      </c>
      <c r="N415" s="28">
        <v>155</v>
      </c>
      <c r="O415" s="30">
        <v>4329</v>
      </c>
      <c r="Q415" s="13"/>
      <c r="S415" s="30">
        <v>5930</v>
      </c>
      <c r="U415" s="13"/>
      <c r="V415" s="88"/>
    </row>
    <row r="416" spans="1:21" ht="12.75" customHeight="1" thickBot="1">
      <c r="A416" s="106"/>
      <c r="B416" s="90"/>
      <c r="D416" s="4"/>
      <c r="E416" s="95"/>
      <c r="F416" s="7"/>
      <c r="G416" s="23">
        <f aca="true" t="shared" si="210" ref="G416:O416">(G415/$O415)</f>
        <v>0.3702933702933703</v>
      </c>
      <c r="H416" s="17">
        <f t="shared" si="210"/>
        <v>0.5911295911295912</v>
      </c>
      <c r="I416" s="24">
        <f t="shared" si="210"/>
        <v>0.002541002541002541</v>
      </c>
      <c r="J416" s="24">
        <f t="shared" si="210"/>
        <v>0.000231000231000231</v>
      </c>
      <c r="K416" s="64">
        <f t="shared" si="210"/>
        <v>0</v>
      </c>
      <c r="L416" s="64">
        <f t="shared" si="210"/>
        <v>0</v>
      </c>
      <c r="M416" s="64">
        <f t="shared" si="210"/>
        <v>0</v>
      </c>
      <c r="N416" s="24">
        <f t="shared" si="210"/>
        <v>0.03580503580503581</v>
      </c>
      <c r="O416" s="25">
        <f t="shared" si="210"/>
        <v>1</v>
      </c>
      <c r="P416" s="7"/>
      <c r="Q416" s="13"/>
      <c r="R416" s="7"/>
      <c r="S416" s="77">
        <f>(O415/S415)</f>
        <v>0.7300168634064081</v>
      </c>
      <c r="T416" s="7"/>
      <c r="U416" s="13"/>
    </row>
    <row r="417" spans="1:22" ht="12.75" customHeight="1" thickBot="1">
      <c r="A417" s="106"/>
      <c r="B417" s="90" t="s">
        <v>181</v>
      </c>
      <c r="D417" s="4"/>
      <c r="E417" s="95" t="str">
        <f>IF(MAX(G417:L417)=G417,"PAN",IF(MAX(G417:L417)=H417,"PRI",IF(MAX(G417:L417)=I417,"PRD",IF(MAX(G417:L417)=J417,"PT",IF(MAX(G417:L417)=K417,"PVEM",IF(MAX(G417:L417)=L417,"CONVERGENCIA"))))))</f>
        <v>PRI</v>
      </c>
      <c r="G417" s="27">
        <v>3502</v>
      </c>
      <c r="H417" s="26">
        <v>3623</v>
      </c>
      <c r="I417" s="28">
        <v>111</v>
      </c>
      <c r="J417" s="28">
        <v>1</v>
      </c>
      <c r="K417" s="28">
        <v>284</v>
      </c>
      <c r="L417" s="28">
        <v>1278</v>
      </c>
      <c r="M417" s="63">
        <v>0</v>
      </c>
      <c r="N417" s="28">
        <v>591</v>
      </c>
      <c r="O417" s="30">
        <v>9390</v>
      </c>
      <c r="Q417" s="13"/>
      <c r="S417" s="30">
        <v>15225</v>
      </c>
      <c r="U417" s="13"/>
      <c r="V417" s="88"/>
    </row>
    <row r="418" spans="1:21" ht="12.75" customHeight="1" thickBot="1">
      <c r="A418" s="106"/>
      <c r="B418" s="90"/>
      <c r="D418" s="4"/>
      <c r="E418" s="95"/>
      <c r="F418" s="7"/>
      <c r="G418" s="23">
        <f aca="true" t="shared" si="211" ref="G418:O418">(G417/$O417)</f>
        <v>0.37294994675186366</v>
      </c>
      <c r="H418" s="17">
        <f t="shared" si="211"/>
        <v>0.3858359957401491</v>
      </c>
      <c r="I418" s="24">
        <f t="shared" si="211"/>
        <v>0.011821086261980831</v>
      </c>
      <c r="J418" s="24">
        <f t="shared" si="211"/>
        <v>0.00010649627263045793</v>
      </c>
      <c r="K418" s="24">
        <f t="shared" si="211"/>
        <v>0.030244941427050052</v>
      </c>
      <c r="L418" s="24">
        <f t="shared" si="211"/>
        <v>0.13610223642172525</v>
      </c>
      <c r="M418" s="64">
        <f t="shared" si="211"/>
        <v>0</v>
      </c>
      <c r="N418" s="24">
        <f t="shared" si="211"/>
        <v>0.06293929712460064</v>
      </c>
      <c r="O418" s="25">
        <f t="shared" si="211"/>
        <v>1</v>
      </c>
      <c r="P418" s="7"/>
      <c r="Q418" s="13"/>
      <c r="R418" s="7"/>
      <c r="S418" s="77">
        <f>(O417/S417)</f>
        <v>0.6167487684729064</v>
      </c>
      <c r="T418" s="7"/>
      <c r="U418" s="13"/>
    </row>
    <row r="419" spans="1:22" ht="12.75" customHeight="1" thickBot="1">
      <c r="A419" s="106"/>
      <c r="B419" s="90" t="s">
        <v>10</v>
      </c>
      <c r="D419" s="4"/>
      <c r="E419" s="95" t="str">
        <f>IF(MAX(G419:L419)=G419,"PAN",IF(MAX(G419:L419)=H419,"PRI",IF(MAX(G419:L419)=I419,"PRD",IF(MAX(G419:L419)=J419,"PT",IF(MAX(G419:L419)=K419,"PVEM",IF(MAX(G419:L419)=L419,"CONVERGENCIA"))))))</f>
        <v>PRI</v>
      </c>
      <c r="G419" s="27">
        <v>1262</v>
      </c>
      <c r="H419" s="26">
        <v>3558</v>
      </c>
      <c r="I419" s="63">
        <v>0</v>
      </c>
      <c r="J419" s="63">
        <v>0</v>
      </c>
      <c r="K419" s="28">
        <v>3225</v>
      </c>
      <c r="L419" s="63">
        <v>0</v>
      </c>
      <c r="M419" s="63">
        <v>0</v>
      </c>
      <c r="N419" s="28">
        <v>807</v>
      </c>
      <c r="O419" s="30">
        <v>8852</v>
      </c>
      <c r="Q419" s="13"/>
      <c r="S419" s="30">
        <v>14646</v>
      </c>
      <c r="U419" s="13"/>
      <c r="V419" s="88"/>
    </row>
    <row r="420" spans="1:21" ht="12.75" customHeight="1" thickBot="1">
      <c r="A420" s="106"/>
      <c r="B420" s="90"/>
      <c r="D420" s="4"/>
      <c r="E420" s="95"/>
      <c r="F420" s="7"/>
      <c r="G420" s="23">
        <f aca="true" t="shared" si="212" ref="G420:O420">(G419/$O419)</f>
        <v>0.14256665160415724</v>
      </c>
      <c r="H420" s="17">
        <f t="shared" si="212"/>
        <v>0.4019430637144148</v>
      </c>
      <c r="I420" s="64">
        <f t="shared" si="212"/>
        <v>0</v>
      </c>
      <c r="J420" s="64">
        <f t="shared" si="212"/>
        <v>0</v>
      </c>
      <c r="K420" s="24">
        <f t="shared" si="212"/>
        <v>0.36432444645277906</v>
      </c>
      <c r="L420" s="64">
        <f t="shared" si="212"/>
        <v>0</v>
      </c>
      <c r="M420" s="64">
        <f t="shared" si="212"/>
        <v>0</v>
      </c>
      <c r="N420" s="24">
        <f t="shared" si="212"/>
        <v>0.09116583822864889</v>
      </c>
      <c r="O420" s="25">
        <f t="shared" si="212"/>
        <v>1</v>
      </c>
      <c r="P420" s="7"/>
      <c r="Q420" s="13"/>
      <c r="R420" s="7"/>
      <c r="S420" s="77">
        <f>(O419/S419)</f>
        <v>0.6043971050116073</v>
      </c>
      <c r="T420" s="7"/>
      <c r="U420" s="13"/>
    </row>
    <row r="421" spans="1:22" ht="12.75" customHeight="1" thickBot="1">
      <c r="A421" s="106"/>
      <c r="B421" s="90" t="s">
        <v>182</v>
      </c>
      <c r="D421" s="4"/>
      <c r="E421" s="95" t="str">
        <f>IF(MAX(G421:L421)=G421,"PAN",IF(MAX(G421:L421)=H421,"PRI",IF(MAX(G421:L421)=I421,"PRD",IF(MAX(G421:L421)=J421,"PT",IF(MAX(G421:L421)=K421,"PVEM",IF(MAX(G421:L421)=L421,"CONVERGENCIA"))))))</f>
        <v>PRI</v>
      </c>
      <c r="G421" s="28">
        <v>284</v>
      </c>
      <c r="H421" s="26">
        <v>969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28">
        <v>112</v>
      </c>
      <c r="O421" s="30">
        <v>1365</v>
      </c>
      <c r="Q421" s="13"/>
      <c r="S421" s="30">
        <v>2536</v>
      </c>
      <c r="U421" s="13"/>
      <c r="V421" s="88"/>
    </row>
    <row r="422" spans="1:21" ht="12.75" customHeight="1" thickBot="1">
      <c r="A422" s="106"/>
      <c r="B422" s="90"/>
      <c r="D422" s="4"/>
      <c r="E422" s="95"/>
      <c r="F422" s="7"/>
      <c r="G422" s="24">
        <f aca="true" t="shared" si="213" ref="G422:O422">(G421/$O421)</f>
        <v>0.20805860805860807</v>
      </c>
      <c r="H422" s="17">
        <f t="shared" si="213"/>
        <v>0.7098901098901099</v>
      </c>
      <c r="I422" s="64">
        <f t="shared" si="213"/>
        <v>0</v>
      </c>
      <c r="J422" s="64">
        <f t="shared" si="213"/>
        <v>0</v>
      </c>
      <c r="K422" s="64">
        <f t="shared" si="213"/>
        <v>0</v>
      </c>
      <c r="L422" s="64">
        <f t="shared" si="213"/>
        <v>0</v>
      </c>
      <c r="M422" s="64">
        <f t="shared" si="213"/>
        <v>0</v>
      </c>
      <c r="N422" s="24">
        <f t="shared" si="213"/>
        <v>0.08205128205128205</v>
      </c>
      <c r="O422" s="25">
        <f t="shared" si="213"/>
        <v>1</v>
      </c>
      <c r="P422" s="7"/>
      <c r="Q422" s="13"/>
      <c r="R422" s="7"/>
      <c r="S422" s="77">
        <f>(O421/S421)</f>
        <v>0.5382492113564669</v>
      </c>
      <c r="T422" s="7"/>
      <c r="U422" s="13"/>
    </row>
    <row r="423" spans="1:22" ht="12.75" customHeight="1" thickBot="1">
      <c r="A423" s="106"/>
      <c r="B423" s="90" t="s">
        <v>183</v>
      </c>
      <c r="D423" s="4"/>
      <c r="E423" s="95" t="str">
        <f>IF(MAX(G423:L423)=G423,"PAN",IF(MAX(G423:L423)=H423,"PRI",IF(MAX(G423:L423)=I423,"PRD",IF(MAX(G423:L423)=J423,"PT",IF(MAX(G423:L423)=K423,"PVEM",IF(MAX(G423:L423)=L423,"CONVERGENCIA"))))))</f>
        <v>CONVERGENCIA</v>
      </c>
      <c r="G423" s="28">
        <v>795</v>
      </c>
      <c r="H423" s="27">
        <v>612</v>
      </c>
      <c r="I423" s="28">
        <v>147</v>
      </c>
      <c r="J423" s="63">
        <v>0</v>
      </c>
      <c r="K423" s="63">
        <v>0</v>
      </c>
      <c r="L423" s="26">
        <v>825</v>
      </c>
      <c r="M423" s="63">
        <v>0</v>
      </c>
      <c r="N423" s="28">
        <v>47</v>
      </c>
      <c r="O423" s="30">
        <v>2426</v>
      </c>
      <c r="Q423" s="13"/>
      <c r="S423" s="30">
        <v>3092</v>
      </c>
      <c r="U423" s="13"/>
      <c r="V423" s="88"/>
    </row>
    <row r="424" spans="1:21" ht="12.75" customHeight="1" thickBot="1">
      <c r="A424" s="106"/>
      <c r="B424" s="90"/>
      <c r="D424" s="4"/>
      <c r="E424" s="95"/>
      <c r="F424" s="7"/>
      <c r="G424" s="24">
        <f aca="true" t="shared" si="214" ref="G424:O424">(G423/$O423)</f>
        <v>0.3276999175597692</v>
      </c>
      <c r="H424" s="23">
        <f t="shared" si="214"/>
        <v>0.2522671063478978</v>
      </c>
      <c r="I424" s="24">
        <f t="shared" si="214"/>
        <v>0.060593569661995056</v>
      </c>
      <c r="J424" s="64">
        <f t="shared" si="214"/>
        <v>0</v>
      </c>
      <c r="K424" s="64">
        <f t="shared" si="214"/>
        <v>0</v>
      </c>
      <c r="L424" s="17">
        <f t="shared" si="214"/>
        <v>0.3400659521846661</v>
      </c>
      <c r="M424" s="64">
        <f t="shared" si="214"/>
        <v>0</v>
      </c>
      <c r="N424" s="24">
        <f t="shared" si="214"/>
        <v>0.019373454245671887</v>
      </c>
      <c r="O424" s="25">
        <f t="shared" si="214"/>
        <v>1</v>
      </c>
      <c r="P424" s="7"/>
      <c r="Q424" s="13"/>
      <c r="R424" s="7"/>
      <c r="S424" s="77">
        <f>(O423/S423)</f>
        <v>0.7846054333764554</v>
      </c>
      <c r="T424" s="7"/>
      <c r="U424" s="13"/>
    </row>
    <row r="425" spans="1:22" ht="12.75" customHeight="1" thickBot="1">
      <c r="A425" s="106"/>
      <c r="B425" s="90" t="s">
        <v>184</v>
      </c>
      <c r="D425" s="4"/>
      <c r="E425" s="95" t="str">
        <f>IF(MAX(G425:L425)=G425,"PAN",IF(MAX(G425:L425)=H425,"PRI",IF(MAX(G425:L425)=I425,"PRD",IF(MAX(G425:L425)=J425,"PT",IF(MAX(G425:L425)=K425,"PVEM",IF(MAX(G425:L425)=L425,"CONVERGENCIA"))))))</f>
        <v>PRI</v>
      </c>
      <c r="G425" s="28">
        <v>819</v>
      </c>
      <c r="H425" s="26">
        <v>1195</v>
      </c>
      <c r="I425" s="28">
        <v>197</v>
      </c>
      <c r="J425" s="63">
        <v>0</v>
      </c>
      <c r="K425" s="63">
        <v>0</v>
      </c>
      <c r="L425" s="63">
        <v>0</v>
      </c>
      <c r="M425" s="63">
        <v>0</v>
      </c>
      <c r="N425" s="28">
        <v>31</v>
      </c>
      <c r="O425" s="30">
        <v>2242</v>
      </c>
      <c r="Q425" s="13"/>
      <c r="S425" s="30">
        <v>2746</v>
      </c>
      <c r="U425" s="13"/>
      <c r="V425" s="88"/>
    </row>
    <row r="426" spans="1:21" ht="12.75" customHeight="1" thickBot="1">
      <c r="A426" s="106"/>
      <c r="B426" s="90"/>
      <c r="D426" s="4"/>
      <c r="E426" s="95"/>
      <c r="F426" s="7"/>
      <c r="G426" s="24">
        <f aca="true" t="shared" si="215" ref="G426:O426">(G425/$O425)</f>
        <v>0.36529884032114185</v>
      </c>
      <c r="H426" s="17">
        <f t="shared" si="215"/>
        <v>0.5330062444246209</v>
      </c>
      <c r="I426" s="24">
        <f t="shared" si="215"/>
        <v>0.08786797502230152</v>
      </c>
      <c r="J426" s="64">
        <f t="shared" si="215"/>
        <v>0</v>
      </c>
      <c r="K426" s="64">
        <f t="shared" si="215"/>
        <v>0</v>
      </c>
      <c r="L426" s="64">
        <f t="shared" si="215"/>
        <v>0</v>
      </c>
      <c r="M426" s="64">
        <f t="shared" si="215"/>
        <v>0</v>
      </c>
      <c r="N426" s="24">
        <f t="shared" si="215"/>
        <v>0.013826940231935772</v>
      </c>
      <c r="O426" s="25">
        <f t="shared" si="215"/>
        <v>1</v>
      </c>
      <c r="P426" s="7"/>
      <c r="Q426" s="13"/>
      <c r="R426" s="7"/>
      <c r="S426" s="77">
        <f>(O425/S425)</f>
        <v>0.8164603058994901</v>
      </c>
      <c r="T426" s="7"/>
      <c r="U426" s="13"/>
    </row>
    <row r="427" spans="4:21" ht="12.75" customHeight="1">
      <c r="D427" s="5"/>
      <c r="E427" s="7"/>
      <c r="F427" s="7"/>
      <c r="G427" s="31">
        <f>G425+G423+G421+G419+G417+G415+G413+G411+G409</f>
        <v>17582</v>
      </c>
      <c r="H427" s="31">
        <f aca="true" t="shared" si="216" ref="H427:O427">H425+H423+H421+H419+H417+H415+H413+H411+H409</f>
        <v>20515</v>
      </c>
      <c r="I427" s="32">
        <f t="shared" si="216"/>
        <v>1487</v>
      </c>
      <c r="J427" s="32">
        <f t="shared" si="216"/>
        <v>2</v>
      </c>
      <c r="K427" s="32">
        <f t="shared" si="216"/>
        <v>5130</v>
      </c>
      <c r="L427" s="33">
        <f t="shared" si="216"/>
        <v>3538</v>
      </c>
      <c r="M427" s="33">
        <f t="shared" si="216"/>
        <v>7</v>
      </c>
      <c r="N427" s="32">
        <f t="shared" si="216"/>
        <v>2480</v>
      </c>
      <c r="O427" s="34">
        <f t="shared" si="216"/>
        <v>50741</v>
      </c>
      <c r="P427" s="2"/>
      <c r="Q427" s="75"/>
      <c r="R427" s="2"/>
      <c r="S427" s="34">
        <v>83476</v>
      </c>
      <c r="T427" s="2"/>
      <c r="U427" s="75"/>
    </row>
    <row r="428" spans="4:21" ht="12.75" customHeight="1">
      <c r="D428" s="4"/>
      <c r="E428" s="7"/>
      <c r="F428" s="7"/>
      <c r="G428" s="35">
        <f aca="true" t="shared" si="217" ref="G428:O428">(G427/$O427)</f>
        <v>0.34650479888058966</v>
      </c>
      <c r="H428" s="36">
        <f t="shared" si="217"/>
        <v>0.4043081531700203</v>
      </c>
      <c r="I428" s="36">
        <f t="shared" si="217"/>
        <v>0.029305689678957844</v>
      </c>
      <c r="J428" s="36">
        <f t="shared" si="217"/>
        <v>3.9415856999270805E-05</v>
      </c>
      <c r="K428" s="36">
        <f t="shared" si="217"/>
        <v>0.10110167320312961</v>
      </c>
      <c r="L428" s="36">
        <f t="shared" si="217"/>
        <v>0.06972665103171005</v>
      </c>
      <c r="M428" s="36">
        <f t="shared" si="217"/>
        <v>0.00013795549949744781</v>
      </c>
      <c r="N428" s="36">
        <f t="shared" si="217"/>
        <v>0.0488756626790958</v>
      </c>
      <c r="O428" s="58">
        <f t="shared" si="217"/>
        <v>1</v>
      </c>
      <c r="P428" s="2"/>
      <c r="Q428" s="13"/>
      <c r="R428" s="2"/>
      <c r="S428" s="76">
        <f>(O427/S427)</f>
        <v>0.6078513584742921</v>
      </c>
      <c r="T428" s="2"/>
      <c r="U428" s="13"/>
    </row>
    <row r="429" spans="1:21" ht="12.75" customHeight="1">
      <c r="A429" s="8"/>
      <c r="B429" s="11"/>
      <c r="D429" s="4"/>
      <c r="E429" s="7"/>
      <c r="F429" s="7"/>
      <c r="O429" s="62"/>
      <c r="P429" s="7"/>
      <c r="Q429" s="13"/>
      <c r="R429" s="7"/>
      <c r="S429" s="62"/>
      <c r="T429" s="7"/>
      <c r="U429" s="13"/>
    </row>
    <row r="430" spans="1:23" ht="12.75" customHeight="1" thickBot="1">
      <c r="A430" s="106" t="s">
        <v>237</v>
      </c>
      <c r="B430" s="91" t="s">
        <v>186</v>
      </c>
      <c r="D430" s="4"/>
      <c r="E430" s="95" t="str">
        <f>IF(MAX(G430:L430)=G430,"PAN",IF(MAX(G430:L430)=H430,"PRI",IF(MAX(G430:L430)=I430,"PRD",IF(MAX(G430:L430)=J430,"PT",IF(MAX(G430:L430)=K430,"PVEM",IF(MAX(G430:L430)=L430,"CONVERGENCIA"))))))</f>
        <v>PAN</v>
      </c>
      <c r="G430" s="26">
        <v>1418</v>
      </c>
      <c r="H430" s="18">
        <v>890</v>
      </c>
      <c r="I430" s="18">
        <v>1371</v>
      </c>
      <c r="J430" s="63">
        <v>335</v>
      </c>
      <c r="K430" s="63">
        <v>0</v>
      </c>
      <c r="L430" s="63">
        <v>1361</v>
      </c>
      <c r="M430" s="63">
        <v>0</v>
      </c>
      <c r="N430" s="20">
        <v>249</v>
      </c>
      <c r="O430" s="22">
        <v>5625</v>
      </c>
      <c r="Q430" s="13"/>
      <c r="S430" s="22">
        <v>7611</v>
      </c>
      <c r="U430" s="13"/>
      <c r="V430" s="88"/>
      <c r="W430" s="89" t="s">
        <v>248</v>
      </c>
    </row>
    <row r="431" spans="1:21" ht="12.75" customHeight="1" thickBot="1">
      <c r="A431" s="106"/>
      <c r="B431" s="90"/>
      <c r="D431" s="4"/>
      <c r="E431" s="95"/>
      <c r="F431" s="7"/>
      <c r="G431" s="17">
        <f aca="true" t="shared" si="218" ref="G431:O431">(G430/$O430)</f>
        <v>0.25208888888888886</v>
      </c>
      <c r="H431" s="23">
        <f t="shared" si="218"/>
        <v>0.1582222222222222</v>
      </c>
      <c r="I431" s="23">
        <f t="shared" si="218"/>
        <v>0.24373333333333333</v>
      </c>
      <c r="J431" s="24">
        <f t="shared" si="218"/>
        <v>0.059555555555555556</v>
      </c>
      <c r="K431" s="64">
        <f t="shared" si="218"/>
        <v>0</v>
      </c>
      <c r="L431" s="24">
        <f t="shared" si="218"/>
        <v>0.24195555555555556</v>
      </c>
      <c r="M431" s="64">
        <f t="shared" si="218"/>
        <v>0</v>
      </c>
      <c r="N431" s="24">
        <f t="shared" si="218"/>
        <v>0.04426666666666667</v>
      </c>
      <c r="O431" s="25">
        <f t="shared" si="218"/>
        <v>1</v>
      </c>
      <c r="P431" s="7"/>
      <c r="Q431" s="13"/>
      <c r="R431" s="7"/>
      <c r="S431" s="77">
        <f>(O430/S430)</f>
        <v>0.7390618841150965</v>
      </c>
      <c r="T431" s="7"/>
      <c r="U431" s="13"/>
    </row>
    <row r="432" spans="1:23" ht="12.75" customHeight="1" thickBot="1">
      <c r="A432" s="106"/>
      <c r="B432" s="90" t="s">
        <v>187</v>
      </c>
      <c r="D432" s="4"/>
      <c r="E432" s="95" t="str">
        <f>IF(MAX(G432:L432)=G432,"PAN",IF(MAX(G432:L432)=H432,"PRI",IF(MAX(G432:L432)=I432,"PRD",IF(MAX(G432:L432)=J432,"PT",IF(MAX(G432:L432)=K432,"PVEM",IF(MAX(G432:L432)=L432,"CONVERGENCIA"))))))</f>
        <v>PRD</v>
      </c>
      <c r="G432" s="27">
        <v>108</v>
      </c>
      <c r="H432" s="27">
        <v>789</v>
      </c>
      <c r="I432" s="26">
        <v>1104</v>
      </c>
      <c r="J432" s="27">
        <v>4</v>
      </c>
      <c r="K432" s="63">
        <v>0</v>
      </c>
      <c r="L432" s="63">
        <v>0</v>
      </c>
      <c r="M432" s="63">
        <v>0</v>
      </c>
      <c r="N432" s="27">
        <v>100</v>
      </c>
      <c r="O432" s="30">
        <v>2101</v>
      </c>
      <c r="Q432" s="13"/>
      <c r="S432" s="30">
        <v>2839</v>
      </c>
      <c r="U432" s="13"/>
      <c r="V432" s="88"/>
      <c r="W432" s="89" t="s">
        <v>248</v>
      </c>
    </row>
    <row r="433" spans="1:21" ht="12.75" customHeight="1" thickBot="1">
      <c r="A433" s="106"/>
      <c r="B433" s="90"/>
      <c r="D433" s="4"/>
      <c r="E433" s="95"/>
      <c r="F433" s="7"/>
      <c r="G433" s="23">
        <f aca="true" t="shared" si="219" ref="G433:O433">(G432/$O432)</f>
        <v>0.05140409328891004</v>
      </c>
      <c r="H433" s="23">
        <f t="shared" si="219"/>
        <v>0.3755354593050928</v>
      </c>
      <c r="I433" s="17">
        <f t="shared" si="219"/>
        <v>0.5254640647310804</v>
      </c>
      <c r="J433" s="23">
        <f t="shared" si="219"/>
        <v>0.0019038553069966682</v>
      </c>
      <c r="K433" s="64">
        <f t="shared" si="219"/>
        <v>0</v>
      </c>
      <c r="L433" s="64">
        <f t="shared" si="219"/>
        <v>0</v>
      </c>
      <c r="M433" s="64">
        <f t="shared" si="219"/>
        <v>0</v>
      </c>
      <c r="N433" s="23">
        <f t="shared" si="219"/>
        <v>0.047596382674916705</v>
      </c>
      <c r="O433" s="25">
        <f t="shared" si="219"/>
        <v>1</v>
      </c>
      <c r="P433" s="7"/>
      <c r="Q433" s="13"/>
      <c r="R433" s="7"/>
      <c r="S433" s="77">
        <f>(O432/S432)</f>
        <v>0.740049313138429</v>
      </c>
      <c r="T433" s="7"/>
      <c r="U433" s="13"/>
    </row>
    <row r="434" spans="1:22" ht="12.75" customHeight="1" thickBot="1">
      <c r="A434" s="106"/>
      <c r="B434" s="90" t="s">
        <v>194</v>
      </c>
      <c r="D434" s="4"/>
      <c r="E434" s="95" t="str">
        <f>IF(MAX(G434:L434)=G434,"PAN",IF(MAX(G434:L434)=H434,"PRI",IF(MAX(G434:L434)=I434,"PRD",IF(MAX(G434:L434)=J434,"PT",IF(MAX(G434:L434)=K434,"PVEM",IF(MAX(G434:L434)=L434,"CONVERGENCIA"))))))</f>
        <v>PRI</v>
      </c>
      <c r="G434" s="27">
        <v>198</v>
      </c>
      <c r="H434" s="26">
        <v>577</v>
      </c>
      <c r="I434" s="28">
        <v>32</v>
      </c>
      <c r="J434" s="63">
        <v>0</v>
      </c>
      <c r="K434" s="63">
        <v>0</v>
      </c>
      <c r="L434" s="28">
        <v>428</v>
      </c>
      <c r="M434" s="63">
        <v>0</v>
      </c>
      <c r="N434" s="28">
        <v>22</v>
      </c>
      <c r="O434" s="30">
        <v>1257</v>
      </c>
      <c r="Q434" s="13"/>
      <c r="S434" s="30">
        <v>1607</v>
      </c>
      <c r="U434" s="13"/>
      <c r="V434" s="88"/>
    </row>
    <row r="435" spans="1:21" ht="12.75" customHeight="1" thickBot="1">
      <c r="A435" s="106"/>
      <c r="B435" s="90"/>
      <c r="D435" s="4"/>
      <c r="E435" s="95"/>
      <c r="F435" s="7"/>
      <c r="G435" s="23">
        <f aca="true" t="shared" si="220" ref="G435:O435">(G434/$O434)</f>
        <v>0.1575178997613365</v>
      </c>
      <c r="H435" s="17">
        <f t="shared" si="220"/>
        <v>0.4590294351630867</v>
      </c>
      <c r="I435" s="24">
        <f t="shared" si="220"/>
        <v>0.02545743834526651</v>
      </c>
      <c r="J435" s="64">
        <f t="shared" si="220"/>
        <v>0</v>
      </c>
      <c r="K435" s="64">
        <f t="shared" si="220"/>
        <v>0</v>
      </c>
      <c r="L435" s="24">
        <f t="shared" si="220"/>
        <v>0.34049323786793956</v>
      </c>
      <c r="M435" s="64">
        <f t="shared" si="220"/>
        <v>0</v>
      </c>
      <c r="N435" s="24">
        <f t="shared" si="220"/>
        <v>0.017501988862370723</v>
      </c>
      <c r="O435" s="25">
        <f t="shared" si="220"/>
        <v>1</v>
      </c>
      <c r="P435" s="7"/>
      <c r="Q435" s="13"/>
      <c r="R435" s="7"/>
      <c r="S435" s="77">
        <f>(O434/S434)</f>
        <v>0.7822028624766646</v>
      </c>
      <c r="T435" s="7"/>
      <c r="U435" s="13"/>
    </row>
    <row r="436" spans="1:22" ht="12.75" customHeight="1" thickBot="1">
      <c r="A436" s="106"/>
      <c r="B436" s="90" t="s">
        <v>188</v>
      </c>
      <c r="D436" s="4"/>
      <c r="E436" s="95" t="str">
        <f>IF(MAX(G436:L436)=G436,"PAN",IF(MAX(G436:L436)=H436,"PRI",IF(MAX(G436:L436)=I436,"PRD",IF(MAX(G436:L436)=J436,"PT",IF(MAX(G436:L436)=K436,"PVEM",IF(MAX(G436:L436)=L436,"CONVERGENCIA"))))))</f>
        <v>PAN</v>
      </c>
      <c r="G436" s="26">
        <v>680</v>
      </c>
      <c r="H436" s="27">
        <v>511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28">
        <v>23</v>
      </c>
      <c r="O436" s="30">
        <v>1214</v>
      </c>
      <c r="Q436" s="13"/>
      <c r="S436" s="30">
        <v>1342</v>
      </c>
      <c r="U436" s="13"/>
      <c r="V436" s="88"/>
    </row>
    <row r="437" spans="1:21" ht="12.75" customHeight="1" thickBot="1">
      <c r="A437" s="106"/>
      <c r="B437" s="90"/>
      <c r="D437" s="4"/>
      <c r="E437" s="95"/>
      <c r="F437" s="7"/>
      <c r="G437" s="17">
        <f aca="true" t="shared" si="221" ref="G437:O437">(G436/$O436)</f>
        <v>0.5601317957166392</v>
      </c>
      <c r="H437" s="23">
        <f t="shared" si="221"/>
        <v>0.4209225700164745</v>
      </c>
      <c r="I437" s="64">
        <f t="shared" si="221"/>
        <v>0</v>
      </c>
      <c r="J437" s="64">
        <f t="shared" si="221"/>
        <v>0</v>
      </c>
      <c r="K437" s="64">
        <f t="shared" si="221"/>
        <v>0</v>
      </c>
      <c r="L437" s="64">
        <f t="shared" si="221"/>
        <v>0</v>
      </c>
      <c r="M437" s="64">
        <f t="shared" si="221"/>
        <v>0</v>
      </c>
      <c r="N437" s="24">
        <f t="shared" si="221"/>
        <v>0.018945634266886325</v>
      </c>
      <c r="O437" s="25">
        <f t="shared" si="221"/>
        <v>1</v>
      </c>
      <c r="P437" s="7"/>
      <c r="Q437" s="13"/>
      <c r="R437" s="7"/>
      <c r="S437" s="77">
        <f>(O436/S436)</f>
        <v>0.9046199701937406</v>
      </c>
      <c r="T437" s="7"/>
      <c r="U437" s="13"/>
    </row>
    <row r="438" spans="1:22" ht="12.75" customHeight="1" thickBot="1">
      <c r="A438" s="106"/>
      <c r="B438" s="90" t="s">
        <v>189</v>
      </c>
      <c r="D438" s="4"/>
      <c r="E438" s="95" t="str">
        <f>IF(MAX(G438:L438)=G438,"PAN",IF(MAX(G438:L438)=H438,"PRI",IF(MAX(G438:L438)=I438,"PRD",IF(MAX(G438:L438)=J438,"PT",IF(MAX(G438:L438)=K438,"PVEM",IF(MAX(G438:L438)=L438,"CONVERGENCIA"))))))</f>
        <v>PRD</v>
      </c>
      <c r="G438" s="27">
        <v>75</v>
      </c>
      <c r="H438" s="27">
        <v>799</v>
      </c>
      <c r="I438" s="26">
        <v>907</v>
      </c>
      <c r="J438" s="63">
        <v>0</v>
      </c>
      <c r="K438" s="63">
        <v>0</v>
      </c>
      <c r="L438" s="63">
        <v>20</v>
      </c>
      <c r="M438" s="63">
        <v>0</v>
      </c>
      <c r="N438" s="28">
        <v>53</v>
      </c>
      <c r="O438" s="30">
        <v>1854</v>
      </c>
      <c r="Q438" s="13"/>
      <c r="S438" s="30">
        <v>2266</v>
      </c>
      <c r="U438" s="13"/>
      <c r="V438" s="88"/>
    </row>
    <row r="439" spans="1:21" ht="12.75" customHeight="1" thickBot="1">
      <c r="A439" s="106"/>
      <c r="B439" s="90"/>
      <c r="D439" s="4"/>
      <c r="E439" s="95"/>
      <c r="F439" s="7"/>
      <c r="G439" s="23">
        <f aca="true" t="shared" si="222" ref="G439:O439">(G438/$O438)</f>
        <v>0.040453074433656956</v>
      </c>
      <c r="H439" s="23">
        <f t="shared" si="222"/>
        <v>0.43096008629989213</v>
      </c>
      <c r="I439" s="17">
        <f t="shared" si="222"/>
        <v>0.4892125134843581</v>
      </c>
      <c r="J439" s="64">
        <f t="shared" si="222"/>
        <v>0</v>
      </c>
      <c r="K439" s="64">
        <f t="shared" si="222"/>
        <v>0</v>
      </c>
      <c r="L439" s="24">
        <f t="shared" si="222"/>
        <v>0.010787486515641856</v>
      </c>
      <c r="M439" s="64">
        <f t="shared" si="222"/>
        <v>0</v>
      </c>
      <c r="N439" s="24">
        <f t="shared" si="222"/>
        <v>0.028586839266450916</v>
      </c>
      <c r="O439" s="25">
        <f t="shared" si="222"/>
        <v>1</v>
      </c>
      <c r="P439" s="7"/>
      <c r="Q439" s="13"/>
      <c r="R439" s="7"/>
      <c r="S439" s="77">
        <f>(O438/S438)</f>
        <v>0.8181818181818182</v>
      </c>
      <c r="T439" s="7"/>
      <c r="U439" s="13"/>
    </row>
    <row r="440" spans="1:22" ht="12.75" customHeight="1" thickBot="1">
      <c r="A440" s="106"/>
      <c r="B440" s="90" t="s">
        <v>190</v>
      </c>
      <c r="D440" s="4"/>
      <c r="E440" s="95" t="str">
        <f>IF(MAX(G440:L440)=G440,"PAN",IF(MAX(G440:L440)=H440,"PRI",IF(MAX(G440:L440)=I440,"PRD",IF(MAX(G440:L440)=J440,"PT",IF(MAX(G440:L440)=K440,"PVEM",IF(MAX(G440:L440)=L440,"CONVERGENCIA"))))))</f>
        <v>PRI</v>
      </c>
      <c r="G440" s="27">
        <v>224</v>
      </c>
      <c r="H440" s="26">
        <v>286</v>
      </c>
      <c r="I440" s="63">
        <v>0</v>
      </c>
      <c r="J440" s="63">
        <v>0</v>
      </c>
      <c r="K440" s="63">
        <v>0</v>
      </c>
      <c r="L440" s="63">
        <v>0</v>
      </c>
      <c r="M440" s="63">
        <v>0</v>
      </c>
      <c r="N440" s="28">
        <v>10</v>
      </c>
      <c r="O440" s="30">
        <v>520</v>
      </c>
      <c r="Q440" s="13"/>
      <c r="S440" s="30">
        <v>651</v>
      </c>
      <c r="U440" s="13"/>
      <c r="V440" s="88"/>
    </row>
    <row r="441" spans="1:21" ht="12.75" customHeight="1" thickBot="1">
      <c r="A441" s="106"/>
      <c r="B441" s="90"/>
      <c r="D441" s="4"/>
      <c r="E441" s="95"/>
      <c r="F441" s="7"/>
      <c r="G441" s="23">
        <f aca="true" t="shared" si="223" ref="G441:O441">(G440/$O440)</f>
        <v>0.4307692307692308</v>
      </c>
      <c r="H441" s="17">
        <f t="shared" si="223"/>
        <v>0.55</v>
      </c>
      <c r="I441" s="64">
        <f t="shared" si="223"/>
        <v>0</v>
      </c>
      <c r="J441" s="64">
        <f t="shared" si="223"/>
        <v>0</v>
      </c>
      <c r="K441" s="64">
        <f t="shared" si="223"/>
        <v>0</v>
      </c>
      <c r="L441" s="64">
        <f t="shared" si="223"/>
        <v>0</v>
      </c>
      <c r="M441" s="64">
        <f t="shared" si="223"/>
        <v>0</v>
      </c>
      <c r="N441" s="24">
        <f t="shared" si="223"/>
        <v>0.019230769230769232</v>
      </c>
      <c r="O441" s="25">
        <f t="shared" si="223"/>
        <v>1</v>
      </c>
      <c r="P441" s="7"/>
      <c r="Q441" s="13"/>
      <c r="R441" s="7"/>
      <c r="S441" s="77">
        <f>(O440/S440)</f>
        <v>0.7987711213517665</v>
      </c>
      <c r="T441" s="7"/>
      <c r="U441" s="13"/>
    </row>
    <row r="442" spans="1:22" ht="12.75" customHeight="1" thickBot="1">
      <c r="A442" s="106"/>
      <c r="B442" s="90" t="s">
        <v>191</v>
      </c>
      <c r="D442" s="4"/>
      <c r="E442" s="95" t="str">
        <f>IF(MAX(G442:L442)=G442,"PAN",IF(MAX(G442:L442)=H442,"PRI",IF(MAX(G442:L442)=I442,"PRD",IF(MAX(G442:L442)=J442,"PT",IF(MAX(G442:L442)=K442,"PVEM",IF(MAX(G442:L442)=L442,"CONVERGENCIA"))))))</f>
        <v>PAN</v>
      </c>
      <c r="G442" s="26">
        <v>1488</v>
      </c>
      <c r="H442" s="27">
        <v>1438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28">
        <v>91</v>
      </c>
      <c r="O442" s="30">
        <v>3017</v>
      </c>
      <c r="Q442" s="13"/>
      <c r="S442" s="30">
        <v>4335</v>
      </c>
      <c r="U442" s="13"/>
      <c r="V442" s="88"/>
    </row>
    <row r="443" spans="1:21" ht="12.75" customHeight="1" thickBot="1">
      <c r="A443" s="106"/>
      <c r="B443" s="90"/>
      <c r="D443" s="4"/>
      <c r="E443" s="95"/>
      <c r="F443" s="7"/>
      <c r="G443" s="17">
        <f aca="true" t="shared" si="224" ref="G443:O443">(G442/$O442)</f>
        <v>0.49320517069937025</v>
      </c>
      <c r="H443" s="23">
        <f t="shared" si="224"/>
        <v>0.47663241630759035</v>
      </c>
      <c r="I443" s="64">
        <f t="shared" si="224"/>
        <v>0</v>
      </c>
      <c r="J443" s="64">
        <f t="shared" si="224"/>
        <v>0</v>
      </c>
      <c r="K443" s="64">
        <f t="shared" si="224"/>
        <v>0</v>
      </c>
      <c r="L443" s="64">
        <f t="shared" si="224"/>
        <v>0</v>
      </c>
      <c r="M443" s="64">
        <f t="shared" si="224"/>
        <v>0</v>
      </c>
      <c r="N443" s="24">
        <f t="shared" si="224"/>
        <v>0.030162412993039442</v>
      </c>
      <c r="O443" s="25">
        <f t="shared" si="224"/>
        <v>1</v>
      </c>
      <c r="P443" s="7"/>
      <c r="Q443" s="13"/>
      <c r="R443" s="7"/>
      <c r="S443" s="77">
        <f>(O442/S442)</f>
        <v>0.6959630911188005</v>
      </c>
      <c r="T443" s="7"/>
      <c r="U443" s="13"/>
    </row>
    <row r="444" spans="1:22" ht="12.75" customHeight="1">
      <c r="A444" s="106"/>
      <c r="B444" s="110" t="s">
        <v>192</v>
      </c>
      <c r="D444" s="4"/>
      <c r="E444" s="95" t="str">
        <f>IF(MAX(G444:L444)=G444,"PAN",IF(MAX(G444:L444)=H444,"PRI",IF(MAX(G444:L444)=I444,"PRD",IF(MAX(G444:L444)=J444,"PT",IF(MAX(G444:L444)=K444,"PVEM",IF(MAX(G444:L444)=L444,"CONVERGENCIA"))))))</f>
        <v>PRI</v>
      </c>
      <c r="G444" s="27">
        <v>2071</v>
      </c>
      <c r="H444" s="26">
        <v>2813</v>
      </c>
      <c r="I444" s="28">
        <v>1814</v>
      </c>
      <c r="J444" s="63">
        <v>0</v>
      </c>
      <c r="K444" s="63">
        <v>0</v>
      </c>
      <c r="L444" s="63">
        <v>0</v>
      </c>
      <c r="M444" s="63">
        <v>0</v>
      </c>
      <c r="N444" s="28">
        <v>107</v>
      </c>
      <c r="O444" s="30">
        <v>6805</v>
      </c>
      <c r="Q444" s="13"/>
      <c r="S444" s="30">
        <v>9244</v>
      </c>
      <c r="U444" s="13"/>
      <c r="V444" s="88"/>
    </row>
    <row r="445" spans="1:21" ht="12.75" customHeight="1" thickBot="1">
      <c r="A445" s="106"/>
      <c r="B445" s="109"/>
      <c r="D445" s="4"/>
      <c r="E445" s="95"/>
      <c r="F445" s="7"/>
      <c r="G445" s="23">
        <f aca="true" t="shared" si="225" ref="G445:O445">(G444/$O444)</f>
        <v>0.3043350477590007</v>
      </c>
      <c r="H445" s="17">
        <f t="shared" si="225"/>
        <v>0.41337252020573106</v>
      </c>
      <c r="I445" s="24">
        <f t="shared" si="225"/>
        <v>0.2665686994856723</v>
      </c>
      <c r="J445" s="64">
        <f t="shared" si="225"/>
        <v>0</v>
      </c>
      <c r="K445" s="64">
        <f t="shared" si="225"/>
        <v>0</v>
      </c>
      <c r="L445" s="64">
        <f t="shared" si="225"/>
        <v>0</v>
      </c>
      <c r="M445" s="64">
        <f t="shared" si="225"/>
        <v>0</v>
      </c>
      <c r="N445" s="24">
        <f t="shared" si="225"/>
        <v>0.015723732549595887</v>
      </c>
      <c r="O445" s="25">
        <f t="shared" si="225"/>
        <v>1</v>
      </c>
      <c r="P445" s="7"/>
      <c r="Q445" s="13"/>
      <c r="R445" s="7"/>
      <c r="S445" s="77">
        <f>(O444/S444)</f>
        <v>0.7361531804413673</v>
      </c>
      <c r="T445" s="7"/>
      <c r="U445" s="13"/>
    </row>
    <row r="446" spans="1:22" ht="12.75" customHeight="1" thickBot="1">
      <c r="A446" s="106"/>
      <c r="B446" s="90" t="s">
        <v>193</v>
      </c>
      <c r="D446" s="4"/>
      <c r="E446" s="95" t="str">
        <f>IF(MAX(G446:L446)=G446,"PAN",IF(MAX(G446:L446)=H446,"PRI",IF(MAX(G446:L446)=I446,"PRD",IF(MAX(G446:L446)=J446,"PT",IF(MAX(G446:L446)=K446,"PVEM",IF(MAX(G446:L446)=L446,"CONVERGENCIA"))))))</f>
        <v>PRI</v>
      </c>
      <c r="G446" s="27">
        <v>631</v>
      </c>
      <c r="H446" s="26">
        <v>1181</v>
      </c>
      <c r="I446" s="28">
        <v>47</v>
      </c>
      <c r="J446" s="63">
        <v>0</v>
      </c>
      <c r="K446" s="63">
        <v>0</v>
      </c>
      <c r="L446" s="63">
        <v>0</v>
      </c>
      <c r="M446" s="63">
        <v>0</v>
      </c>
      <c r="N446" s="63">
        <v>121</v>
      </c>
      <c r="O446" s="30">
        <v>1980</v>
      </c>
      <c r="Q446" s="13"/>
      <c r="S446" s="30">
        <v>2948</v>
      </c>
      <c r="U446" s="13"/>
      <c r="V446" s="88"/>
    </row>
    <row r="447" spans="1:21" ht="12.75" customHeight="1" thickBot="1">
      <c r="A447" s="106"/>
      <c r="B447" s="90"/>
      <c r="D447" s="4"/>
      <c r="E447" s="95"/>
      <c r="F447" s="7"/>
      <c r="G447" s="23">
        <f aca="true" t="shared" si="226" ref="G447:O447">(G446/$O446)</f>
        <v>0.3186868686868687</v>
      </c>
      <c r="H447" s="17">
        <f t="shared" si="226"/>
        <v>0.5964646464646465</v>
      </c>
      <c r="I447" s="24">
        <f t="shared" si="226"/>
        <v>0.023737373737373738</v>
      </c>
      <c r="J447" s="64">
        <f t="shared" si="226"/>
        <v>0</v>
      </c>
      <c r="K447" s="64">
        <f t="shared" si="226"/>
        <v>0</v>
      </c>
      <c r="L447" s="64">
        <f t="shared" si="226"/>
        <v>0</v>
      </c>
      <c r="M447" s="64">
        <f t="shared" si="226"/>
        <v>0</v>
      </c>
      <c r="N447" s="24">
        <f t="shared" si="226"/>
        <v>0.06111111111111111</v>
      </c>
      <c r="O447" s="25">
        <f t="shared" si="226"/>
        <v>1</v>
      </c>
      <c r="P447" s="7"/>
      <c r="Q447" s="13"/>
      <c r="R447" s="7"/>
      <c r="S447" s="77">
        <f>(O446/S446)</f>
        <v>0.6716417910447762</v>
      </c>
      <c r="T447" s="7"/>
      <c r="U447" s="13"/>
    </row>
    <row r="448" spans="1:22" ht="12.75" customHeight="1" thickBot="1">
      <c r="A448" s="106"/>
      <c r="B448" s="90" t="s">
        <v>195</v>
      </c>
      <c r="D448" s="4"/>
      <c r="E448" s="95" t="str">
        <f>IF(MAX(G448:L448)=G448,"PAN",IF(MAX(G448:L448)=H448,"PRI",IF(MAX(G448:L448)=I448,"PRD",IF(MAX(G448:L448)=J448,"PT",IF(MAX(G448:L448)=K448,"PVEM",IF(MAX(G448:L448)=L448,"CONVERGENCIA"))))))</f>
        <v>PRD</v>
      </c>
      <c r="G448" s="27">
        <v>549</v>
      </c>
      <c r="H448" s="27">
        <v>754</v>
      </c>
      <c r="I448" s="26">
        <v>917</v>
      </c>
      <c r="J448" s="63">
        <v>0</v>
      </c>
      <c r="K448" s="28">
        <v>534</v>
      </c>
      <c r="L448" s="63">
        <v>0</v>
      </c>
      <c r="M448" s="63">
        <v>1</v>
      </c>
      <c r="N448" s="63">
        <v>101</v>
      </c>
      <c r="O448" s="30">
        <v>2856</v>
      </c>
      <c r="Q448" s="13"/>
      <c r="S448" s="30">
        <v>3701</v>
      </c>
      <c r="U448" s="13"/>
      <c r="V448" s="88"/>
    </row>
    <row r="449" spans="1:21" ht="12.75" customHeight="1" thickBot="1">
      <c r="A449" s="106"/>
      <c r="B449" s="90"/>
      <c r="D449" s="4"/>
      <c r="E449" s="95"/>
      <c r="F449" s="7"/>
      <c r="G449" s="23">
        <f aca="true" t="shared" si="227" ref="G449:O449">(G448/$O448)</f>
        <v>0.19222689075630253</v>
      </c>
      <c r="H449" s="23">
        <f t="shared" si="227"/>
        <v>0.26400560224089636</v>
      </c>
      <c r="I449" s="17">
        <f t="shared" si="227"/>
        <v>0.32107843137254904</v>
      </c>
      <c r="J449" s="64">
        <f t="shared" si="227"/>
        <v>0</v>
      </c>
      <c r="K449" s="24">
        <f t="shared" si="227"/>
        <v>0.1869747899159664</v>
      </c>
      <c r="L449" s="64">
        <f t="shared" si="227"/>
        <v>0</v>
      </c>
      <c r="M449" s="24">
        <f t="shared" si="227"/>
        <v>0.00035014005602240897</v>
      </c>
      <c r="N449" s="24">
        <f t="shared" si="227"/>
        <v>0.035364145658263305</v>
      </c>
      <c r="O449" s="25">
        <f t="shared" si="227"/>
        <v>1</v>
      </c>
      <c r="P449" s="7"/>
      <c r="Q449" s="13"/>
      <c r="R449" s="7"/>
      <c r="S449" s="77">
        <f>(O448/S448)</f>
        <v>0.771683328830046</v>
      </c>
      <c r="T449" s="7"/>
      <c r="U449" s="13"/>
    </row>
    <row r="450" spans="1:22" ht="12.75" customHeight="1" thickBot="1">
      <c r="A450" s="106"/>
      <c r="B450" s="90" t="s">
        <v>196</v>
      </c>
      <c r="D450" s="4"/>
      <c r="E450" s="95" t="str">
        <f>IF(MAX(G450:L450)=G450,"PAN",IF(MAX(G450:L450)=H450,"PRI",IF(MAX(G450:L450)=I450,"PRD",IF(MAX(G450:L450)=J450,"PT",IF(MAX(G450:L450)=K450,"PVEM",IF(MAX(G450:L450)=L450,"CONVERGENCIA"))))))</f>
        <v>PRI</v>
      </c>
      <c r="G450" s="27">
        <v>1040</v>
      </c>
      <c r="H450" s="26">
        <v>1470</v>
      </c>
      <c r="I450" s="28">
        <v>331</v>
      </c>
      <c r="J450" s="28">
        <v>635</v>
      </c>
      <c r="K450" s="63">
        <v>0</v>
      </c>
      <c r="L450" s="63">
        <v>959</v>
      </c>
      <c r="M450" s="63">
        <v>0</v>
      </c>
      <c r="N450" s="28">
        <v>258</v>
      </c>
      <c r="O450" s="30">
        <v>4693</v>
      </c>
      <c r="Q450" s="13"/>
      <c r="S450" s="30">
        <v>7002</v>
      </c>
      <c r="U450" s="13"/>
      <c r="V450" s="88"/>
    </row>
    <row r="451" spans="1:21" ht="12.75" customHeight="1" thickBot="1">
      <c r="A451" s="106"/>
      <c r="B451" s="90"/>
      <c r="D451" s="4"/>
      <c r="E451" s="95"/>
      <c r="F451" s="7"/>
      <c r="G451" s="23">
        <f aca="true" t="shared" si="228" ref="G451:O451">(G450/$O450)</f>
        <v>0.22160664819944598</v>
      </c>
      <c r="H451" s="17">
        <f t="shared" si="228"/>
        <v>0.31323247389729386</v>
      </c>
      <c r="I451" s="24">
        <f t="shared" si="228"/>
        <v>0.07053057745578521</v>
      </c>
      <c r="J451" s="24">
        <f t="shared" si="228"/>
        <v>0.13530790539100787</v>
      </c>
      <c r="K451" s="64">
        <f t="shared" si="228"/>
        <v>0</v>
      </c>
      <c r="L451" s="24">
        <f t="shared" si="228"/>
        <v>0.20434689963775837</v>
      </c>
      <c r="M451" s="64">
        <f t="shared" si="228"/>
        <v>0</v>
      </c>
      <c r="N451" s="24">
        <f t="shared" si="228"/>
        <v>0.05497549541870871</v>
      </c>
      <c r="O451" s="25">
        <f t="shared" si="228"/>
        <v>1</v>
      </c>
      <c r="P451" s="7"/>
      <c r="Q451" s="13"/>
      <c r="R451" s="7"/>
      <c r="S451" s="77">
        <f>(O450/S450)</f>
        <v>0.6702370751213939</v>
      </c>
      <c r="T451" s="7"/>
      <c r="U451" s="13"/>
    </row>
    <row r="452" spans="1:22" ht="12.75" customHeight="1" thickBot="1">
      <c r="A452" s="106"/>
      <c r="B452" s="90" t="s">
        <v>197</v>
      </c>
      <c r="D452" s="4"/>
      <c r="E452" s="95" t="str">
        <f>IF(MAX(G452:L452)=G452,"PAN",IF(MAX(G452:L452)=H452,"PRI",IF(MAX(G452:L452)=I452,"PRD",IF(MAX(G452:L452)=J452,"PT",IF(MAX(G452:L452)=K452,"PVEM",IF(MAX(G452:L452)=L452,"CONVERGENCIA"))))))</f>
        <v>PRI</v>
      </c>
      <c r="G452" s="27">
        <v>2429</v>
      </c>
      <c r="H452" s="26">
        <v>2504</v>
      </c>
      <c r="I452" s="28">
        <v>195</v>
      </c>
      <c r="J452" s="63">
        <v>0</v>
      </c>
      <c r="K452" s="63">
        <v>0</v>
      </c>
      <c r="L452" s="63">
        <v>0</v>
      </c>
      <c r="M452" s="63">
        <v>0</v>
      </c>
      <c r="N452" s="28">
        <v>112</v>
      </c>
      <c r="O452" s="30">
        <v>5240</v>
      </c>
      <c r="Q452" s="13"/>
      <c r="S452" s="30">
        <v>6780</v>
      </c>
      <c r="U452" s="13"/>
      <c r="V452" s="88"/>
    </row>
    <row r="453" spans="1:21" ht="12.75" customHeight="1" thickBot="1">
      <c r="A453" s="106"/>
      <c r="B453" s="90"/>
      <c r="D453" s="4"/>
      <c r="E453" s="95"/>
      <c r="F453" s="7"/>
      <c r="G453" s="23">
        <f aca="true" t="shared" si="229" ref="G453:O453">(G452/$O452)</f>
        <v>0.4635496183206107</v>
      </c>
      <c r="H453" s="17">
        <f t="shared" si="229"/>
        <v>0.4778625954198473</v>
      </c>
      <c r="I453" s="24">
        <f t="shared" si="229"/>
        <v>0.03721374045801527</v>
      </c>
      <c r="J453" s="64">
        <f t="shared" si="229"/>
        <v>0</v>
      </c>
      <c r="K453" s="64">
        <f t="shared" si="229"/>
        <v>0</v>
      </c>
      <c r="L453" s="64">
        <f t="shared" si="229"/>
        <v>0</v>
      </c>
      <c r="M453" s="64">
        <f t="shared" si="229"/>
        <v>0</v>
      </c>
      <c r="N453" s="24">
        <f t="shared" si="229"/>
        <v>0.021374045801526718</v>
      </c>
      <c r="O453" s="25">
        <f t="shared" si="229"/>
        <v>1</v>
      </c>
      <c r="P453" s="7"/>
      <c r="Q453" s="13"/>
      <c r="R453" s="7"/>
      <c r="S453" s="77">
        <f>(O452/S452)</f>
        <v>0.7728613569321534</v>
      </c>
      <c r="T453" s="7"/>
      <c r="U453" s="13"/>
    </row>
    <row r="454" spans="1:22" ht="12.75" customHeight="1" thickBot="1">
      <c r="A454" s="106"/>
      <c r="B454" s="90" t="s">
        <v>198</v>
      </c>
      <c r="D454" s="4"/>
      <c r="E454" s="95" t="str">
        <f>IF(MAX(G454:L454)=G454,"PAN",IF(MAX(G454:L454)=H454,"PRI",IF(MAX(G454:L454)=I454,"PRD",IF(MAX(G454:L454)=J454,"PT",IF(MAX(G454:L454)=K454,"PVEM",IF(MAX(G454:L454)=L454,"CONVERGENCIA"))))))</f>
        <v>PRI</v>
      </c>
      <c r="G454" s="27">
        <v>344</v>
      </c>
      <c r="H454" s="26">
        <v>703</v>
      </c>
      <c r="I454" s="28">
        <v>494</v>
      </c>
      <c r="J454" s="63">
        <v>0</v>
      </c>
      <c r="K454" s="63">
        <v>0</v>
      </c>
      <c r="L454" s="63">
        <v>0</v>
      </c>
      <c r="M454" s="63">
        <v>0</v>
      </c>
      <c r="N454" s="28">
        <v>36</v>
      </c>
      <c r="O454" s="30">
        <v>1577</v>
      </c>
      <c r="Q454" s="13"/>
      <c r="S454" s="30">
        <v>2453</v>
      </c>
      <c r="U454" s="13"/>
      <c r="V454" s="88"/>
    </row>
    <row r="455" spans="1:21" ht="12.75" customHeight="1" thickBot="1">
      <c r="A455" s="106"/>
      <c r="B455" s="90"/>
      <c r="D455" s="4"/>
      <c r="E455" s="95"/>
      <c r="F455" s="7"/>
      <c r="G455" s="23">
        <f aca="true" t="shared" si="230" ref="G455:O455">(G454/$O454)</f>
        <v>0.21813570069752694</v>
      </c>
      <c r="H455" s="17">
        <f t="shared" si="230"/>
        <v>0.4457831325301205</v>
      </c>
      <c r="I455" s="24">
        <f t="shared" si="230"/>
        <v>0.3132530120481928</v>
      </c>
      <c r="J455" s="64">
        <f t="shared" si="230"/>
        <v>0</v>
      </c>
      <c r="K455" s="64">
        <f t="shared" si="230"/>
        <v>0</v>
      </c>
      <c r="L455" s="64">
        <f t="shared" si="230"/>
        <v>0</v>
      </c>
      <c r="M455" s="64">
        <f t="shared" si="230"/>
        <v>0</v>
      </c>
      <c r="N455" s="24">
        <f t="shared" si="230"/>
        <v>0.022828154724159798</v>
      </c>
      <c r="O455" s="25">
        <f t="shared" si="230"/>
        <v>1</v>
      </c>
      <c r="P455" s="7"/>
      <c r="Q455" s="13"/>
      <c r="R455" s="7"/>
      <c r="S455" s="77">
        <f>(O454/S454)</f>
        <v>0.6428862617203425</v>
      </c>
      <c r="T455" s="7"/>
      <c r="U455" s="13"/>
    </row>
    <row r="456" spans="1:22" ht="12.75" customHeight="1" thickBot="1">
      <c r="A456" s="106"/>
      <c r="B456" s="90" t="s">
        <v>199</v>
      </c>
      <c r="D456" s="4"/>
      <c r="E456" s="95" t="str">
        <f>IF(MAX(G456:L456)=G456,"PAN",IF(MAX(G456:L456)=H456,"PRI",IF(MAX(G456:L456)=I456,"PRD",IF(MAX(G456:L456)=J456,"PT",IF(MAX(G456:L456)=K456,"PVEM",IF(MAX(G456:L456)=L456,"CONVERGENCIA"))))))</f>
        <v>PRI</v>
      </c>
      <c r="G456" s="27">
        <v>693</v>
      </c>
      <c r="H456" s="26">
        <v>708</v>
      </c>
      <c r="I456" s="28">
        <v>132</v>
      </c>
      <c r="J456" s="63">
        <v>0</v>
      </c>
      <c r="K456" s="63">
        <v>0</v>
      </c>
      <c r="L456" s="63">
        <v>258</v>
      </c>
      <c r="M456" s="63">
        <v>0</v>
      </c>
      <c r="N456" s="63">
        <v>68</v>
      </c>
      <c r="O456" s="30">
        <v>1859</v>
      </c>
      <c r="Q456" s="13"/>
      <c r="S456" s="30">
        <v>2416</v>
      </c>
      <c r="U456" s="13"/>
      <c r="V456" s="88"/>
    </row>
    <row r="457" spans="1:21" ht="12.75" customHeight="1" thickBot="1">
      <c r="A457" s="106"/>
      <c r="B457" s="90"/>
      <c r="D457" s="4"/>
      <c r="E457" s="95"/>
      <c r="F457" s="7"/>
      <c r="G457" s="23">
        <f aca="true" t="shared" si="231" ref="G457:O457">(G456/$O456)</f>
        <v>0.3727810650887574</v>
      </c>
      <c r="H457" s="17">
        <f t="shared" si="231"/>
        <v>0.3808499193114578</v>
      </c>
      <c r="I457" s="24">
        <f t="shared" si="231"/>
        <v>0.07100591715976332</v>
      </c>
      <c r="J457" s="64">
        <f t="shared" si="231"/>
        <v>0</v>
      </c>
      <c r="K457" s="64">
        <f t="shared" si="231"/>
        <v>0</v>
      </c>
      <c r="L457" s="24">
        <f t="shared" si="231"/>
        <v>0.13878429263044648</v>
      </c>
      <c r="M457" s="64">
        <f t="shared" si="231"/>
        <v>0</v>
      </c>
      <c r="N457" s="24">
        <f t="shared" si="231"/>
        <v>0.03657880580957504</v>
      </c>
      <c r="O457" s="25">
        <f t="shared" si="231"/>
        <v>1</v>
      </c>
      <c r="P457" s="7"/>
      <c r="Q457" s="13"/>
      <c r="R457" s="7"/>
      <c r="S457" s="77">
        <f>(O456/S456)</f>
        <v>0.769453642384106</v>
      </c>
      <c r="T457" s="7"/>
      <c r="U457" s="13"/>
    </row>
    <row r="458" spans="1:22" ht="12.75" customHeight="1" thickBot="1">
      <c r="A458" s="106"/>
      <c r="B458" s="90" t="s">
        <v>200</v>
      </c>
      <c r="D458" s="4"/>
      <c r="E458" s="95" t="str">
        <f>IF(MAX(G458:L458)=G458,"PAN",IF(MAX(G458:L458)=H458,"PRI",IF(MAX(G458:L458)=I458,"PRD",IF(MAX(G458:L458)=J458,"PT",IF(MAX(G458:L458)=K458,"PVEM",IF(MAX(G458:L458)=L458,"CONVERGENCIA"))))))</f>
        <v>PAN</v>
      </c>
      <c r="G458" s="26">
        <v>1750</v>
      </c>
      <c r="H458" s="27">
        <v>1621</v>
      </c>
      <c r="I458" s="28">
        <v>3</v>
      </c>
      <c r="J458" s="63">
        <v>4</v>
      </c>
      <c r="K458" s="63">
        <v>0</v>
      </c>
      <c r="L458" s="63">
        <v>0</v>
      </c>
      <c r="M458" s="63">
        <v>0</v>
      </c>
      <c r="N458" s="63">
        <v>133</v>
      </c>
      <c r="O458" s="30">
        <v>3511</v>
      </c>
      <c r="Q458" s="13"/>
      <c r="S458" s="30">
        <v>5089</v>
      </c>
      <c r="U458" s="13"/>
      <c r="V458" s="88"/>
    </row>
    <row r="459" spans="1:21" ht="12.75" customHeight="1" thickBot="1">
      <c r="A459" s="106"/>
      <c r="B459" s="90"/>
      <c r="D459" s="4"/>
      <c r="E459" s="95"/>
      <c r="F459" s="7"/>
      <c r="G459" s="17">
        <f aca="true" t="shared" si="232" ref="G459:O459">(G458/$O458)</f>
        <v>0.4984334947308459</v>
      </c>
      <c r="H459" s="23">
        <f t="shared" si="232"/>
        <v>0.4616918256906864</v>
      </c>
      <c r="I459" s="24">
        <f t="shared" si="232"/>
        <v>0.000854457419538593</v>
      </c>
      <c r="J459" s="24">
        <f t="shared" si="232"/>
        <v>0.0011392765593847907</v>
      </c>
      <c r="K459" s="64">
        <f t="shared" si="232"/>
        <v>0</v>
      </c>
      <c r="L459" s="64">
        <f t="shared" si="232"/>
        <v>0</v>
      </c>
      <c r="M459" s="64">
        <f t="shared" si="232"/>
        <v>0</v>
      </c>
      <c r="N459" s="24">
        <f t="shared" si="232"/>
        <v>0.03788094559954429</v>
      </c>
      <c r="O459" s="25">
        <f t="shared" si="232"/>
        <v>1</v>
      </c>
      <c r="P459" s="7"/>
      <c r="Q459" s="13"/>
      <c r="R459" s="7"/>
      <c r="S459" s="77">
        <f>(O458/S458)</f>
        <v>0.6899194340734919</v>
      </c>
      <c r="T459" s="7"/>
      <c r="U459" s="13"/>
    </row>
    <row r="460" spans="1:23" ht="12.75" customHeight="1" thickBot="1">
      <c r="A460" s="106"/>
      <c r="B460" s="90" t="s">
        <v>201</v>
      </c>
      <c r="D460" s="4"/>
      <c r="E460" s="95" t="str">
        <f>IF(MAX(G460:L460)=G460,"PAN",IF(MAX(G460:L460)=H460,"PRI",IF(MAX(G460:L460)=I460,"PRD",IF(MAX(G460:L460)=J460,"PT",IF(MAX(G460:L460)=K460,"PVEM",IF(MAX(G460:L460)=L460,"CONVERGENCIA"))))))</f>
        <v>PAN</v>
      </c>
      <c r="G460" s="26">
        <v>1436</v>
      </c>
      <c r="H460" s="27">
        <v>1013</v>
      </c>
      <c r="I460" s="63">
        <v>6</v>
      </c>
      <c r="J460" s="63">
        <v>0</v>
      </c>
      <c r="K460" s="63">
        <v>0</v>
      </c>
      <c r="L460" s="63">
        <v>0</v>
      </c>
      <c r="M460" s="63">
        <v>0</v>
      </c>
      <c r="N460" s="28">
        <v>59</v>
      </c>
      <c r="O460" s="30">
        <v>2455</v>
      </c>
      <c r="Q460" s="13"/>
      <c r="S460" s="30">
        <v>3356</v>
      </c>
      <c r="U460" s="13"/>
      <c r="V460" s="88"/>
      <c r="W460" s="89" t="s">
        <v>248</v>
      </c>
    </row>
    <row r="461" spans="1:21" ht="12.75" customHeight="1" thickBot="1">
      <c r="A461" s="106"/>
      <c r="B461" s="90"/>
      <c r="D461" s="4"/>
      <c r="E461" s="95"/>
      <c r="F461" s="7"/>
      <c r="G461" s="17">
        <f aca="true" t="shared" si="233" ref="G461:O461">(G460/$O460)</f>
        <v>0.584928716904277</v>
      </c>
      <c r="H461" s="23">
        <f t="shared" si="233"/>
        <v>0.4126272912423625</v>
      </c>
      <c r="I461" s="23">
        <f t="shared" si="233"/>
        <v>0.002443991853360489</v>
      </c>
      <c r="J461" s="64">
        <f t="shared" si="233"/>
        <v>0</v>
      </c>
      <c r="K461" s="64">
        <f t="shared" si="233"/>
        <v>0</v>
      </c>
      <c r="L461" s="64">
        <f t="shared" si="233"/>
        <v>0</v>
      </c>
      <c r="M461" s="64">
        <f t="shared" si="233"/>
        <v>0</v>
      </c>
      <c r="N461" s="24">
        <f t="shared" si="233"/>
        <v>0.024032586558044806</v>
      </c>
      <c r="O461" s="25">
        <f t="shared" si="233"/>
        <v>1</v>
      </c>
      <c r="P461" s="7"/>
      <c r="Q461" s="13"/>
      <c r="R461" s="7"/>
      <c r="S461" s="77">
        <f>(O460/S460)</f>
        <v>0.7315256257449344</v>
      </c>
      <c r="T461" s="7"/>
      <c r="U461" s="13"/>
    </row>
    <row r="462" spans="1:22" ht="12.75" customHeight="1" thickBot="1">
      <c r="A462" s="106"/>
      <c r="B462" s="90" t="s">
        <v>185</v>
      </c>
      <c r="D462" s="4"/>
      <c r="E462" s="95" t="str">
        <f>IF(MAX(G462:L462)=G462,"PAN",IF(MAX(G462:L462)=H462,"PRI",IF(MAX(G462:L462)=I462,"PRD",IF(MAX(G462:L462)=J462,"PT",IF(MAX(G462:L462)=K462,"PVEM",IF(MAX(G462:L462)=L462,"CONVERGENCIA"))))))</f>
        <v>PAN</v>
      </c>
      <c r="G462" s="26">
        <v>12088</v>
      </c>
      <c r="H462" s="27">
        <v>7665</v>
      </c>
      <c r="I462" s="28">
        <v>369</v>
      </c>
      <c r="J462" s="28">
        <v>23</v>
      </c>
      <c r="K462" s="28">
        <v>269</v>
      </c>
      <c r="L462" s="63">
        <v>108</v>
      </c>
      <c r="M462" s="29">
        <v>1</v>
      </c>
      <c r="N462" s="28">
        <v>1030</v>
      </c>
      <c r="O462" s="30">
        <v>21553</v>
      </c>
      <c r="Q462" s="13"/>
      <c r="S462" s="30">
        <v>41159</v>
      </c>
      <c r="U462" s="13"/>
      <c r="V462" s="88"/>
    </row>
    <row r="463" spans="1:21" ht="12.75" customHeight="1" thickBot="1">
      <c r="A463" s="106"/>
      <c r="B463" s="90"/>
      <c r="D463" s="4"/>
      <c r="E463" s="95"/>
      <c r="F463" s="7"/>
      <c r="G463" s="17">
        <f aca="true" t="shared" si="234" ref="G463:O463">(G462/$O462)</f>
        <v>0.5608499976801373</v>
      </c>
      <c r="H463" s="23">
        <f t="shared" si="234"/>
        <v>0.35563494641117244</v>
      </c>
      <c r="I463" s="24">
        <f t="shared" si="234"/>
        <v>0.017120586461281492</v>
      </c>
      <c r="J463" s="24">
        <f t="shared" si="234"/>
        <v>0.0010671368254999303</v>
      </c>
      <c r="K463" s="24">
        <f t="shared" si="234"/>
        <v>0.012480861133020925</v>
      </c>
      <c r="L463" s="24">
        <f t="shared" si="234"/>
        <v>0.005010903354521412</v>
      </c>
      <c r="M463" s="24">
        <f t="shared" si="234"/>
        <v>4.639725328260567E-05</v>
      </c>
      <c r="N463" s="24">
        <f t="shared" si="234"/>
        <v>0.04778917088108384</v>
      </c>
      <c r="O463" s="25">
        <f t="shared" si="234"/>
        <v>1</v>
      </c>
      <c r="P463" s="7"/>
      <c r="Q463" s="13"/>
      <c r="R463" s="7"/>
      <c r="S463" s="77">
        <f>(O462/S462)</f>
        <v>0.5236521781384388</v>
      </c>
      <c r="T463" s="7"/>
      <c r="U463" s="13"/>
    </row>
    <row r="464" spans="4:22" ht="12.75" customHeight="1">
      <c r="D464" s="5"/>
      <c r="E464" s="7"/>
      <c r="F464" s="7"/>
      <c r="G464" s="31">
        <f>G462+G460+G458+G456+G454+G452+G450+G448+G446+G444+G442+G440+G438+G436+G434+G432+G430</f>
        <v>27222</v>
      </c>
      <c r="H464" s="31">
        <f aca="true" t="shared" si="235" ref="H464:O464">H462+H460+H458+H456+H454+H452+H450+H448+H446+H444+H442+H440+H438+H436+H434+H432+H430</f>
        <v>25722</v>
      </c>
      <c r="I464" s="32">
        <f t="shared" si="235"/>
        <v>7722</v>
      </c>
      <c r="J464" s="32">
        <f t="shared" si="235"/>
        <v>1001</v>
      </c>
      <c r="K464" s="32">
        <f t="shared" si="235"/>
        <v>803</v>
      </c>
      <c r="L464" s="33">
        <f t="shared" si="235"/>
        <v>3134</v>
      </c>
      <c r="M464" s="33">
        <f t="shared" si="235"/>
        <v>2</v>
      </c>
      <c r="N464" s="32">
        <f t="shared" si="235"/>
        <v>2573</v>
      </c>
      <c r="O464" s="34">
        <f t="shared" si="235"/>
        <v>68117</v>
      </c>
      <c r="P464" s="2"/>
      <c r="Q464" s="75"/>
      <c r="R464" s="2"/>
      <c r="S464" s="34">
        <v>104799</v>
      </c>
      <c r="T464" s="2"/>
      <c r="U464" s="75"/>
      <c r="V464" s="88"/>
    </row>
    <row r="465" spans="4:21" ht="12.75" customHeight="1">
      <c r="D465" s="4"/>
      <c r="E465" s="7"/>
      <c r="F465" s="7"/>
      <c r="G465" s="35">
        <f aca="true" t="shared" si="236" ref="G465:O465">(G464/$O464)</f>
        <v>0.3996359205484681</v>
      </c>
      <c r="H465" s="36">
        <f t="shared" si="236"/>
        <v>0.377614985980005</v>
      </c>
      <c r="I465" s="36">
        <f t="shared" si="236"/>
        <v>0.11336377115844797</v>
      </c>
      <c r="J465" s="36">
        <f t="shared" si="236"/>
        <v>0.014695303668687699</v>
      </c>
      <c r="K465" s="36">
        <f t="shared" si="236"/>
        <v>0.011788540305650571</v>
      </c>
      <c r="L465" s="36">
        <f t="shared" si="236"/>
        <v>0.046009072625042204</v>
      </c>
      <c r="M465" s="36">
        <f t="shared" si="236"/>
        <v>2.9361246091284112E-05</v>
      </c>
      <c r="N465" s="36">
        <f t="shared" si="236"/>
        <v>0.037773243096437016</v>
      </c>
      <c r="O465" s="58">
        <f t="shared" si="236"/>
        <v>1</v>
      </c>
      <c r="P465" s="2"/>
      <c r="Q465" s="13"/>
      <c r="R465" s="2"/>
      <c r="S465" s="76">
        <f>(O464/S464)</f>
        <v>0.6499775761219095</v>
      </c>
      <c r="T465" s="2"/>
      <c r="U465" s="13"/>
    </row>
    <row r="466" spans="1:21" ht="12.75" customHeight="1">
      <c r="A466" s="8"/>
      <c r="B466" s="11"/>
      <c r="D466" s="4"/>
      <c r="E466" s="7"/>
      <c r="F466" s="7"/>
      <c r="O466" s="62"/>
      <c r="P466" s="7"/>
      <c r="Q466" s="13"/>
      <c r="R466" s="7"/>
      <c r="S466" s="62"/>
      <c r="T466" s="7"/>
      <c r="U466" s="13"/>
    </row>
    <row r="467" spans="1:22" ht="12.75" customHeight="1" thickBot="1">
      <c r="A467" s="106" t="s">
        <v>238</v>
      </c>
      <c r="B467" s="91" t="s">
        <v>202</v>
      </c>
      <c r="D467" s="4"/>
      <c r="E467" s="95" t="str">
        <f>IF(MAX(G467:L467)=G467,"PAN",IF(MAX(G467:L467)=H467,"PRI",IF(MAX(G467:L467)=I467,"PRD",IF(MAX(G467:L467)=J467,"PT",IF(MAX(G467:L467)=K467,"PVEM",IF(MAX(G467:L467)=L467,"CONVERGENCIA"))))))</f>
        <v>PRI</v>
      </c>
      <c r="G467" s="18">
        <v>984</v>
      </c>
      <c r="H467" s="19">
        <v>1648</v>
      </c>
      <c r="I467" s="20">
        <v>341</v>
      </c>
      <c r="J467" s="63">
        <v>0</v>
      </c>
      <c r="K467" s="63">
        <v>0</v>
      </c>
      <c r="L467" s="63">
        <v>0</v>
      </c>
      <c r="M467" s="63">
        <v>0</v>
      </c>
      <c r="N467" s="20">
        <v>90</v>
      </c>
      <c r="O467" s="22">
        <v>3063</v>
      </c>
      <c r="Q467" s="13"/>
      <c r="S467" s="22">
        <v>5474</v>
      </c>
      <c r="U467" s="13"/>
      <c r="V467" s="88"/>
    </row>
    <row r="468" spans="1:21" ht="12.75" customHeight="1" thickBot="1">
      <c r="A468" s="106"/>
      <c r="B468" s="90"/>
      <c r="D468" s="4"/>
      <c r="E468" s="95"/>
      <c r="F468" s="7"/>
      <c r="G468" s="23">
        <f aca="true" t="shared" si="237" ref="G468:O468">(G467/$O467)</f>
        <v>0.32125367286973555</v>
      </c>
      <c r="H468" s="17">
        <f t="shared" si="237"/>
        <v>0.5380346065948417</v>
      </c>
      <c r="I468" s="24">
        <f t="shared" si="237"/>
        <v>0.11132876265099576</v>
      </c>
      <c r="J468" s="64">
        <f t="shared" si="237"/>
        <v>0</v>
      </c>
      <c r="K468" s="64">
        <f t="shared" si="237"/>
        <v>0</v>
      </c>
      <c r="L468" s="64">
        <f t="shared" si="237"/>
        <v>0</v>
      </c>
      <c r="M468" s="64">
        <f t="shared" si="237"/>
        <v>0</v>
      </c>
      <c r="N468" s="24">
        <f t="shared" si="237"/>
        <v>0.029382957884427033</v>
      </c>
      <c r="O468" s="25">
        <f t="shared" si="237"/>
        <v>1</v>
      </c>
      <c r="P468" s="7"/>
      <c r="Q468" s="13"/>
      <c r="R468" s="7"/>
      <c r="S468" s="77">
        <f>(O467/S467)</f>
        <v>0.5595542564852027</v>
      </c>
      <c r="T468" s="7"/>
      <c r="U468" s="13"/>
    </row>
    <row r="469" spans="1:22" ht="12.75" customHeight="1" thickBot="1">
      <c r="A469" s="106"/>
      <c r="B469" s="90" t="s">
        <v>203</v>
      </c>
      <c r="D469" s="4"/>
      <c r="E469" s="95" t="str">
        <f>IF(MAX(G469:L469)=G469,"PAN",IF(MAX(G469:L469)=H469,"PRI",IF(MAX(G469:L469)=I469,"PRD",IF(MAX(G469:L469)=J469,"PT",IF(MAX(G469:L469)=K469,"PVEM",IF(MAX(G469:L469)=L469,"CONVERGENCIA"))))))</f>
        <v>PRI</v>
      </c>
      <c r="G469" s="27">
        <v>1533</v>
      </c>
      <c r="H469" s="26">
        <v>2140</v>
      </c>
      <c r="I469" s="63">
        <v>0</v>
      </c>
      <c r="J469" s="63">
        <v>3</v>
      </c>
      <c r="K469" s="63">
        <v>0</v>
      </c>
      <c r="L469" s="63">
        <v>0</v>
      </c>
      <c r="M469" s="63">
        <v>0</v>
      </c>
      <c r="N469" s="28">
        <v>591</v>
      </c>
      <c r="O469" s="30">
        <v>4267</v>
      </c>
      <c r="Q469" s="13"/>
      <c r="S469" s="30">
        <v>6440</v>
      </c>
      <c r="U469" s="13"/>
      <c r="V469" s="88"/>
    </row>
    <row r="470" spans="1:21" ht="12.75" customHeight="1" thickBot="1">
      <c r="A470" s="106"/>
      <c r="B470" s="90"/>
      <c r="D470" s="4"/>
      <c r="E470" s="95"/>
      <c r="F470" s="7"/>
      <c r="G470" s="23">
        <f aca="true" t="shared" si="238" ref="G470:O470">(G469/$O469)</f>
        <v>0.3592688071244434</v>
      </c>
      <c r="H470" s="17">
        <f t="shared" si="238"/>
        <v>0.5015233184907429</v>
      </c>
      <c r="I470" s="64">
        <f t="shared" si="238"/>
        <v>0</v>
      </c>
      <c r="J470" s="23">
        <f t="shared" si="238"/>
        <v>0.0007030700726505742</v>
      </c>
      <c r="K470" s="64">
        <f t="shared" si="238"/>
        <v>0</v>
      </c>
      <c r="L470" s="64">
        <f t="shared" si="238"/>
        <v>0</v>
      </c>
      <c r="M470" s="64">
        <f t="shared" si="238"/>
        <v>0</v>
      </c>
      <c r="N470" s="24">
        <f t="shared" si="238"/>
        <v>0.1385048043121631</v>
      </c>
      <c r="O470" s="25">
        <f t="shared" si="238"/>
        <v>1</v>
      </c>
      <c r="P470" s="7"/>
      <c r="Q470" s="13"/>
      <c r="R470" s="7"/>
      <c r="S470" s="77">
        <f>(O469/S469)</f>
        <v>0.6625776397515528</v>
      </c>
      <c r="T470" s="7"/>
      <c r="U470" s="13"/>
    </row>
    <row r="471" spans="1:23" ht="12.75" customHeight="1" thickBot="1">
      <c r="A471" s="106"/>
      <c r="B471" s="90" t="s">
        <v>204</v>
      </c>
      <c r="D471" s="4"/>
      <c r="E471" s="95" t="str">
        <f>IF(MAX(G471:L471)=G471,"PAN",IF(MAX(G471:L471)=H471,"PRI",IF(MAX(G471:L471)=I471,"PRD",IF(MAX(G471:L471)=J471,"PT",IF(MAX(G471:L471)=K471,"PVEM",IF(MAX(G471:L471)=L471,"CONVERGENCIA"))))))</f>
        <v>PRI</v>
      </c>
      <c r="G471" s="27">
        <v>822</v>
      </c>
      <c r="H471" s="26">
        <v>1167</v>
      </c>
      <c r="I471" s="63">
        <v>570</v>
      </c>
      <c r="J471" s="63">
        <v>0</v>
      </c>
      <c r="K471" s="63">
        <v>0</v>
      </c>
      <c r="L471" s="63">
        <v>0</v>
      </c>
      <c r="M471" s="63">
        <v>0</v>
      </c>
      <c r="N471" s="28">
        <v>116</v>
      </c>
      <c r="O471" s="30">
        <v>2694</v>
      </c>
      <c r="Q471" s="13"/>
      <c r="S471" s="30">
        <v>4110</v>
      </c>
      <c r="U471" s="13"/>
      <c r="V471" s="88"/>
      <c r="W471" s="89" t="s">
        <v>248</v>
      </c>
    </row>
    <row r="472" spans="1:21" ht="12.75" customHeight="1" thickBot="1">
      <c r="A472" s="106"/>
      <c r="B472" s="90"/>
      <c r="D472" s="4"/>
      <c r="E472" s="95"/>
      <c r="F472" s="7"/>
      <c r="G472" s="23">
        <f aca="true" t="shared" si="239" ref="G472:O472">(G471/$O471)</f>
        <v>0.3051224944320713</v>
      </c>
      <c r="H472" s="17">
        <f t="shared" si="239"/>
        <v>0.43318485523385303</v>
      </c>
      <c r="I472" s="23">
        <f t="shared" si="239"/>
        <v>0.21158129175946547</v>
      </c>
      <c r="J472" s="64">
        <f t="shared" si="239"/>
        <v>0</v>
      </c>
      <c r="K472" s="64">
        <f t="shared" si="239"/>
        <v>0</v>
      </c>
      <c r="L472" s="64">
        <f t="shared" si="239"/>
        <v>0</v>
      </c>
      <c r="M472" s="64">
        <f t="shared" si="239"/>
        <v>0</v>
      </c>
      <c r="N472" s="24">
        <f t="shared" si="239"/>
        <v>0.04305864884929473</v>
      </c>
      <c r="O472" s="25">
        <f t="shared" si="239"/>
        <v>1</v>
      </c>
      <c r="P472" s="7"/>
      <c r="Q472" s="13"/>
      <c r="R472" s="7"/>
      <c r="S472" s="77">
        <f>(O471/S471)</f>
        <v>0.6554744525547446</v>
      </c>
      <c r="T472" s="7"/>
      <c r="U472" s="13"/>
    </row>
    <row r="473" spans="1:22" ht="12.75" customHeight="1">
      <c r="A473" s="106"/>
      <c r="B473" s="110" t="s">
        <v>11</v>
      </c>
      <c r="D473" s="4"/>
      <c r="E473" s="95" t="str">
        <f>IF(MAX(G473:L473)=G473,"PAN",IF(MAX(G473:L473)=H473,"PRI",IF(MAX(G473:L473)=I473,"PRD",IF(MAX(G473:L473)=J473,"PT",IF(MAX(G473:L473)=K473,"PVEM",IF(MAX(G473:L473)=L473,"CONVERGENCIA"))))))</f>
        <v>PRI</v>
      </c>
      <c r="G473" s="27">
        <v>3365</v>
      </c>
      <c r="H473" s="26">
        <v>11381</v>
      </c>
      <c r="I473" s="28">
        <v>3558</v>
      </c>
      <c r="J473" s="28">
        <v>2</v>
      </c>
      <c r="K473" s="63">
        <v>19</v>
      </c>
      <c r="L473" s="63">
        <v>8319</v>
      </c>
      <c r="M473" s="29">
        <v>1</v>
      </c>
      <c r="N473" s="28">
        <v>1637</v>
      </c>
      <c r="O473" s="30">
        <v>28282</v>
      </c>
      <c r="Q473" s="13"/>
      <c r="S473" s="30">
        <v>53159</v>
      </c>
      <c r="U473" s="13"/>
      <c r="V473" s="88"/>
    </row>
    <row r="474" spans="1:21" ht="12.75" customHeight="1" thickBot="1">
      <c r="A474" s="106"/>
      <c r="B474" s="109"/>
      <c r="D474" s="4"/>
      <c r="E474" s="95"/>
      <c r="F474" s="7"/>
      <c r="G474" s="23">
        <f aca="true" t="shared" si="240" ref="G474:O474">(G473/$O473)</f>
        <v>0.11898027013648257</v>
      </c>
      <c r="H474" s="17">
        <f t="shared" si="240"/>
        <v>0.4024114277632416</v>
      </c>
      <c r="I474" s="24">
        <f t="shared" si="240"/>
        <v>0.12580439855738632</v>
      </c>
      <c r="J474" s="24">
        <f t="shared" si="240"/>
        <v>7.071635669330315E-05</v>
      </c>
      <c r="K474" s="24">
        <f t="shared" si="240"/>
        <v>0.00067180538858638</v>
      </c>
      <c r="L474" s="24">
        <f t="shared" si="240"/>
        <v>0.2941446856657945</v>
      </c>
      <c r="M474" s="24">
        <f t="shared" si="240"/>
        <v>3.535817834665158E-05</v>
      </c>
      <c r="N474" s="24">
        <f t="shared" si="240"/>
        <v>0.057881337953468635</v>
      </c>
      <c r="O474" s="25">
        <f t="shared" si="240"/>
        <v>1</v>
      </c>
      <c r="P474" s="7"/>
      <c r="Q474" s="13"/>
      <c r="R474" s="7"/>
      <c r="S474" s="77">
        <f>(O473/S473)</f>
        <v>0.5320265618239621</v>
      </c>
      <c r="T474" s="7"/>
      <c r="U474" s="13"/>
    </row>
    <row r="475" spans="1:22" ht="12.75" customHeight="1" thickBot="1">
      <c r="A475" s="106"/>
      <c r="B475" s="90" t="s">
        <v>205</v>
      </c>
      <c r="D475" s="4"/>
      <c r="E475" s="95" t="str">
        <f>IF(MAX(G475:L475)=G475,"PAN",IF(MAX(G475:L475)=H475,"PRI",IF(MAX(G475:L475)=I475,"PRD",IF(MAX(G475:L475)=J475,"PT",IF(MAX(G475:L475)=K475,"PVEM",IF(MAX(G475:L475)=L475,"CONVERGENCIA"))))))</f>
        <v>PRI</v>
      </c>
      <c r="G475" s="27">
        <v>550</v>
      </c>
      <c r="H475" s="26">
        <v>1332</v>
      </c>
      <c r="I475" s="63">
        <v>946</v>
      </c>
      <c r="J475" s="63">
        <v>0</v>
      </c>
      <c r="K475" s="63">
        <v>69</v>
      </c>
      <c r="L475" s="63">
        <v>80</v>
      </c>
      <c r="M475" s="63">
        <v>0</v>
      </c>
      <c r="N475" s="28">
        <v>100</v>
      </c>
      <c r="O475" s="30">
        <v>3077</v>
      </c>
      <c r="Q475" s="13"/>
      <c r="S475" s="30">
        <v>5071</v>
      </c>
      <c r="U475" s="13"/>
      <c r="V475" s="88"/>
    </row>
    <row r="476" spans="1:21" ht="12.75" customHeight="1" thickBot="1">
      <c r="A476" s="106"/>
      <c r="B476" s="90"/>
      <c r="D476" s="4"/>
      <c r="E476" s="95"/>
      <c r="F476" s="7"/>
      <c r="G476" s="23">
        <f aca="true" t="shared" si="241" ref="G476:O476">(G475/$O475)</f>
        <v>0.17874553136171595</v>
      </c>
      <c r="H476" s="17">
        <f t="shared" si="241"/>
        <v>0.43288917777055574</v>
      </c>
      <c r="I476" s="23">
        <f t="shared" si="241"/>
        <v>0.30744231394215144</v>
      </c>
      <c r="J476" s="64">
        <f t="shared" si="241"/>
        <v>0</v>
      </c>
      <c r="K476" s="23">
        <f t="shared" si="241"/>
        <v>0.022424439389015276</v>
      </c>
      <c r="L476" s="23">
        <f t="shared" si="241"/>
        <v>0.025999350016249593</v>
      </c>
      <c r="M476" s="64">
        <f t="shared" si="241"/>
        <v>0</v>
      </c>
      <c r="N476" s="24">
        <f t="shared" si="241"/>
        <v>0.032499187520311994</v>
      </c>
      <c r="O476" s="25">
        <f t="shared" si="241"/>
        <v>1</v>
      </c>
      <c r="P476" s="7"/>
      <c r="Q476" s="13"/>
      <c r="R476" s="7"/>
      <c r="S476" s="77">
        <f>(O475/S475)</f>
        <v>0.6067836718595938</v>
      </c>
      <c r="T476" s="7"/>
      <c r="U476" s="13"/>
    </row>
    <row r="477" spans="1:22" ht="12.75" customHeight="1" thickBot="1">
      <c r="A477" s="106"/>
      <c r="B477" s="90" t="s">
        <v>206</v>
      </c>
      <c r="D477" s="4"/>
      <c r="E477" s="95" t="str">
        <f>IF(MAX(G477:L477)=G477,"PAN",IF(MAX(G477:L477)=H477,"PRI",IF(MAX(G477:L477)=I477,"PRD",IF(MAX(G477:L477)=J477,"PT",IF(MAX(G477:L477)=K477,"PVEM",IF(MAX(G477:L477)=L477,"CONVERGENCIA"))))))</f>
        <v>PRI</v>
      </c>
      <c r="G477" s="27">
        <v>1336</v>
      </c>
      <c r="H477" s="26">
        <v>1804</v>
      </c>
      <c r="I477" s="63">
        <v>0</v>
      </c>
      <c r="J477" s="63">
        <v>210</v>
      </c>
      <c r="K477" s="63">
        <v>0</v>
      </c>
      <c r="L477" s="63">
        <v>0</v>
      </c>
      <c r="M477" s="63">
        <v>0</v>
      </c>
      <c r="N477" s="28">
        <v>239</v>
      </c>
      <c r="O477" s="30">
        <v>3589</v>
      </c>
      <c r="Q477" s="13"/>
      <c r="S477" s="30">
        <v>5166</v>
      </c>
      <c r="U477" s="13"/>
      <c r="V477" s="88"/>
    </row>
    <row r="478" spans="1:21" ht="12.75" customHeight="1" thickBot="1">
      <c r="A478" s="106"/>
      <c r="B478" s="90"/>
      <c r="D478" s="4"/>
      <c r="E478" s="95"/>
      <c r="F478" s="7"/>
      <c r="G478" s="23">
        <f aca="true" t="shared" si="242" ref="G478:O478">(G477/$O477)</f>
        <v>0.3722485371969908</v>
      </c>
      <c r="H478" s="17">
        <f t="shared" si="242"/>
        <v>0.502646976873781</v>
      </c>
      <c r="I478" s="64">
        <f t="shared" si="242"/>
        <v>0</v>
      </c>
      <c r="J478" s="23">
        <f t="shared" si="242"/>
        <v>0.05851212036779047</v>
      </c>
      <c r="K478" s="64">
        <f t="shared" si="242"/>
        <v>0</v>
      </c>
      <c r="L478" s="64">
        <f t="shared" si="242"/>
        <v>0</v>
      </c>
      <c r="M478" s="64">
        <f t="shared" si="242"/>
        <v>0</v>
      </c>
      <c r="N478" s="24">
        <f t="shared" si="242"/>
        <v>0.06659236556143773</v>
      </c>
      <c r="O478" s="25">
        <f t="shared" si="242"/>
        <v>1</v>
      </c>
      <c r="P478" s="7"/>
      <c r="Q478" s="13"/>
      <c r="R478" s="7"/>
      <c r="S478" s="77">
        <f>(O477/S477)</f>
        <v>0.6947348044909021</v>
      </c>
      <c r="T478" s="7"/>
      <c r="U478" s="13"/>
    </row>
    <row r="479" spans="1:22" ht="12.75" customHeight="1" thickBot="1">
      <c r="A479" s="106"/>
      <c r="B479" s="90" t="s">
        <v>207</v>
      </c>
      <c r="D479" s="4"/>
      <c r="E479" s="95" t="str">
        <f>IF(MAX(G479:L479)=G479,"PAN",IF(MAX(G479:L479)=H479,"PRI",IF(MAX(G479:L479)=I479,"PRD",IF(MAX(G479:L479)=J479,"PT",IF(MAX(G479:L479)=K479,"PVEM",IF(MAX(G479:L479)=L479,"CONVERGENCIA"))))))</f>
        <v>PRI</v>
      </c>
      <c r="G479" s="27">
        <v>122</v>
      </c>
      <c r="H479" s="26">
        <v>2978</v>
      </c>
      <c r="I479" s="28">
        <v>2932</v>
      </c>
      <c r="J479" s="63">
        <v>0</v>
      </c>
      <c r="K479" s="63">
        <v>0</v>
      </c>
      <c r="L479" s="63">
        <v>0</v>
      </c>
      <c r="M479" s="63">
        <v>0</v>
      </c>
      <c r="N479" s="28">
        <v>362</v>
      </c>
      <c r="O479" s="30">
        <v>6394</v>
      </c>
      <c r="Q479" s="13"/>
      <c r="S479" s="30">
        <v>10304</v>
      </c>
      <c r="U479" s="13"/>
      <c r="V479" s="88"/>
    </row>
    <row r="480" spans="1:21" ht="12.75" customHeight="1" thickBot="1">
      <c r="A480" s="106"/>
      <c r="B480" s="90"/>
      <c r="D480" s="4"/>
      <c r="E480" s="95"/>
      <c r="F480" s="7"/>
      <c r="G480" s="23">
        <f aca="true" t="shared" si="243" ref="G480:O480">(G479/$O479)</f>
        <v>0.019080387863622147</v>
      </c>
      <c r="H480" s="17">
        <f t="shared" si="243"/>
        <v>0.4657491398185799</v>
      </c>
      <c r="I480" s="24">
        <f t="shared" si="243"/>
        <v>0.45855489521426335</v>
      </c>
      <c r="J480" s="64">
        <f t="shared" si="243"/>
        <v>0</v>
      </c>
      <c r="K480" s="64">
        <f t="shared" si="243"/>
        <v>0</v>
      </c>
      <c r="L480" s="64">
        <f t="shared" si="243"/>
        <v>0</v>
      </c>
      <c r="M480" s="64">
        <f t="shared" si="243"/>
        <v>0</v>
      </c>
      <c r="N480" s="24">
        <f t="shared" si="243"/>
        <v>0.05661557710353456</v>
      </c>
      <c r="O480" s="57">
        <f t="shared" si="243"/>
        <v>1</v>
      </c>
      <c r="P480" s="7"/>
      <c r="Q480" s="13"/>
      <c r="R480" s="7"/>
      <c r="S480" s="77">
        <f>(O479/S479)</f>
        <v>0.6205357142857143</v>
      </c>
      <c r="T480" s="7"/>
      <c r="U480" s="13"/>
    </row>
    <row r="481" spans="1:22" ht="12.75" customHeight="1" thickBot="1">
      <c r="A481" s="106"/>
      <c r="B481" s="90" t="s">
        <v>208</v>
      </c>
      <c r="D481" s="4"/>
      <c r="E481" s="95" t="str">
        <f>IF(MAX(G481:L481)=G481,"PAN",IF(MAX(G481:L481)=H481,"PRI",IF(MAX(G481:L481)=I481,"PRD",IF(MAX(G481:L481)=J481,"PT",IF(MAX(G481:L481)=K481,"PVEM",IF(MAX(G481:L481)=L481,"CONVERGENCIA"))))))</f>
        <v>PAN</v>
      </c>
      <c r="G481" s="26">
        <v>3205</v>
      </c>
      <c r="H481" s="27">
        <v>3053</v>
      </c>
      <c r="I481" s="63">
        <v>597</v>
      </c>
      <c r="J481" s="63">
        <v>0</v>
      </c>
      <c r="K481" s="63">
        <v>1</v>
      </c>
      <c r="L481" s="63">
        <v>0</v>
      </c>
      <c r="M481" s="63">
        <v>0</v>
      </c>
      <c r="N481" s="63">
        <v>0</v>
      </c>
      <c r="O481" s="30">
        <v>6856</v>
      </c>
      <c r="Q481" s="13"/>
      <c r="S481" s="30">
        <v>9817</v>
      </c>
      <c r="U481" s="13"/>
      <c r="V481" s="88"/>
    </row>
    <row r="482" spans="1:21" ht="12.75" customHeight="1" thickBot="1">
      <c r="A482" s="106"/>
      <c r="B482" s="90"/>
      <c r="D482" s="4"/>
      <c r="E482" s="95"/>
      <c r="F482" s="7"/>
      <c r="G482" s="17">
        <f aca="true" t="shared" si="244" ref="G482:O482">(G481/$O481)</f>
        <v>0.4674737456242707</v>
      </c>
      <c r="H482" s="23">
        <f t="shared" si="244"/>
        <v>0.4453033838973162</v>
      </c>
      <c r="I482" s="23">
        <f t="shared" si="244"/>
        <v>0.08707701283547258</v>
      </c>
      <c r="J482" s="64">
        <f t="shared" si="244"/>
        <v>0</v>
      </c>
      <c r="K482" s="23">
        <f t="shared" si="244"/>
        <v>0.00014585764294049007</v>
      </c>
      <c r="L482" s="64">
        <f t="shared" si="244"/>
        <v>0</v>
      </c>
      <c r="M482" s="64">
        <f t="shared" si="244"/>
        <v>0</v>
      </c>
      <c r="N482" s="64">
        <f t="shared" si="244"/>
        <v>0</v>
      </c>
      <c r="O482" s="25">
        <f t="shared" si="244"/>
        <v>1</v>
      </c>
      <c r="P482" s="7"/>
      <c r="Q482" s="13"/>
      <c r="R482" s="7"/>
      <c r="S482" s="77">
        <f>(O481/S481)</f>
        <v>0.698380360598961</v>
      </c>
      <c r="T482" s="7"/>
      <c r="U482" s="13"/>
    </row>
    <row r="483" spans="4:22" ht="12.75" customHeight="1">
      <c r="D483" s="5"/>
      <c r="E483" s="7"/>
      <c r="F483" s="7"/>
      <c r="G483" s="31">
        <f>G481+G479+G477+G475+G473+G471+G469+G467</f>
        <v>11917</v>
      </c>
      <c r="H483" s="31">
        <f aca="true" t="shared" si="245" ref="H483:O483">H481+H479+H477+H475+H473+H471+H469+H467</f>
        <v>25503</v>
      </c>
      <c r="I483" s="32">
        <f t="shared" si="245"/>
        <v>8944</v>
      </c>
      <c r="J483" s="32">
        <f t="shared" si="245"/>
        <v>215</v>
      </c>
      <c r="K483" s="32">
        <f t="shared" si="245"/>
        <v>89</v>
      </c>
      <c r="L483" s="33">
        <f t="shared" si="245"/>
        <v>8399</v>
      </c>
      <c r="M483" s="33">
        <f t="shared" si="245"/>
        <v>1</v>
      </c>
      <c r="N483" s="32">
        <f t="shared" si="245"/>
        <v>3135</v>
      </c>
      <c r="O483" s="34">
        <f t="shared" si="245"/>
        <v>58222</v>
      </c>
      <c r="P483" s="2"/>
      <c r="Q483" s="75"/>
      <c r="R483" s="2"/>
      <c r="S483" s="34">
        <v>99541</v>
      </c>
      <c r="T483" s="2"/>
      <c r="U483" s="75"/>
      <c r="V483" s="88"/>
    </row>
    <row r="484" spans="4:21" ht="12.75" customHeight="1">
      <c r="D484" s="4"/>
      <c r="E484" s="7"/>
      <c r="F484" s="7"/>
      <c r="G484" s="35">
        <f aca="true" t="shared" si="246" ref="G484:O484">(G483/$O483)</f>
        <v>0.2046820789392326</v>
      </c>
      <c r="H484" s="36">
        <f t="shared" si="246"/>
        <v>0.43803029782556424</v>
      </c>
      <c r="I484" s="36">
        <f t="shared" si="246"/>
        <v>0.1536189069423929</v>
      </c>
      <c r="J484" s="36">
        <f t="shared" si="246"/>
        <v>0.003692762186115214</v>
      </c>
      <c r="K484" s="36">
        <f t="shared" si="246"/>
        <v>0.0015286317886709492</v>
      </c>
      <c r="L484" s="36">
        <f t="shared" si="246"/>
        <v>0.1442581841915427</v>
      </c>
      <c r="M484" s="36">
        <f t="shared" si="246"/>
        <v>1.7175638074954483E-05</v>
      </c>
      <c r="N484" s="36">
        <f t="shared" si="246"/>
        <v>0.05384562536498231</v>
      </c>
      <c r="O484" s="58">
        <f t="shared" si="246"/>
        <v>1</v>
      </c>
      <c r="P484" s="2"/>
      <c r="Q484" s="13"/>
      <c r="R484" s="2"/>
      <c r="S484" s="76">
        <f>(O483/S483)</f>
        <v>0.5849047126309762</v>
      </c>
      <c r="T484" s="2"/>
      <c r="U484" s="13"/>
    </row>
    <row r="485" spans="1:21" ht="12.75" customHeight="1">
      <c r="A485" s="8"/>
      <c r="B485" s="11"/>
      <c r="D485" s="4"/>
      <c r="E485" s="7"/>
      <c r="F485" s="7"/>
      <c r="O485" s="62"/>
      <c r="P485" s="7"/>
      <c r="Q485" s="13"/>
      <c r="R485" s="7"/>
      <c r="S485" s="62"/>
      <c r="T485" s="7"/>
      <c r="U485" s="13"/>
    </row>
    <row r="486" spans="1:22" ht="12.75" customHeight="1" thickBot="1">
      <c r="A486" s="106" t="s">
        <v>239</v>
      </c>
      <c r="B486" s="91" t="s">
        <v>209</v>
      </c>
      <c r="D486" s="4"/>
      <c r="E486" s="95" t="str">
        <f>IF(MAX(G486:L486)=G486,"PAN",IF(MAX(G486:L486)=H486,"PRI",IF(MAX(G486:L486)=I486,"PRD",IF(MAX(G486:L486)=J486,"PT",IF(MAX(G486:L486)=K486,"PVEM",IF(MAX(G486:L486)=L486,"CONVERGENCIA"))))))</f>
        <v>PRI</v>
      </c>
      <c r="G486" s="18">
        <v>2653</v>
      </c>
      <c r="H486" s="19">
        <v>2949</v>
      </c>
      <c r="I486" s="63">
        <v>0</v>
      </c>
      <c r="J486" s="20">
        <v>753</v>
      </c>
      <c r="K486" s="63">
        <v>0</v>
      </c>
      <c r="L486" s="63">
        <v>26</v>
      </c>
      <c r="M486" s="63">
        <v>0</v>
      </c>
      <c r="N486" s="20">
        <v>260</v>
      </c>
      <c r="O486" s="22">
        <v>6641</v>
      </c>
      <c r="Q486" s="13"/>
      <c r="S486" s="22">
        <v>9814</v>
      </c>
      <c r="U486" s="13"/>
      <c r="V486" s="88"/>
    </row>
    <row r="487" spans="1:21" ht="12.75" customHeight="1" thickBot="1">
      <c r="A487" s="106"/>
      <c r="B487" s="90"/>
      <c r="D487" s="4"/>
      <c r="E487" s="95"/>
      <c r="F487" s="7"/>
      <c r="G487" s="23">
        <f aca="true" t="shared" si="247" ref="G487:O487">(G486/$O486)</f>
        <v>0.3994880289113085</v>
      </c>
      <c r="H487" s="17">
        <f t="shared" si="247"/>
        <v>0.44405962957385936</v>
      </c>
      <c r="I487" s="64">
        <f t="shared" si="247"/>
        <v>0</v>
      </c>
      <c r="J487" s="24">
        <f t="shared" si="247"/>
        <v>0.11338653817196205</v>
      </c>
      <c r="K487" s="64">
        <f t="shared" si="247"/>
        <v>0</v>
      </c>
      <c r="L487" s="24">
        <f t="shared" si="247"/>
        <v>0.003915073031170005</v>
      </c>
      <c r="M487" s="64">
        <f t="shared" si="247"/>
        <v>0</v>
      </c>
      <c r="N487" s="24">
        <f t="shared" si="247"/>
        <v>0.03915073031170004</v>
      </c>
      <c r="O487" s="25">
        <f t="shared" si="247"/>
        <v>1</v>
      </c>
      <c r="P487" s="7"/>
      <c r="Q487" s="13"/>
      <c r="R487" s="7"/>
      <c r="S487" s="77">
        <f>(O486/S486)</f>
        <v>0.6766863664153251</v>
      </c>
      <c r="T487" s="7"/>
      <c r="U487" s="13"/>
    </row>
    <row r="488" spans="1:22" ht="12.75" customHeight="1" thickBot="1">
      <c r="A488" s="106"/>
      <c r="B488" s="90" t="s">
        <v>210</v>
      </c>
      <c r="D488" s="4"/>
      <c r="E488" s="95" t="str">
        <f>IF(MAX(G488:L488)=G488,"PAN",IF(MAX(G488:L488)=H488,"PRI",IF(MAX(G488:L488)=I488,"PRD",IF(MAX(G488:L488)=J488,"PT",IF(MAX(G488:L488)=K488,"PVEM",IF(MAX(G488:L488)=L488,"CONVERGENCIA"))))))</f>
        <v>PRI</v>
      </c>
      <c r="G488" s="27">
        <v>1835</v>
      </c>
      <c r="H488" s="26">
        <v>2601</v>
      </c>
      <c r="I488" s="63">
        <v>0</v>
      </c>
      <c r="J488" s="63">
        <v>0</v>
      </c>
      <c r="K488" s="63">
        <v>34</v>
      </c>
      <c r="L488" s="63">
        <v>0</v>
      </c>
      <c r="M488" s="63">
        <v>0</v>
      </c>
      <c r="N488" s="28">
        <v>183</v>
      </c>
      <c r="O488" s="30">
        <v>4653</v>
      </c>
      <c r="Q488" s="13"/>
      <c r="S488" s="30">
        <v>7125</v>
      </c>
      <c r="U488" s="13"/>
      <c r="V488" s="88"/>
    </row>
    <row r="489" spans="1:21" ht="12.75" customHeight="1" thickBot="1">
      <c r="A489" s="106"/>
      <c r="B489" s="90"/>
      <c r="D489" s="4"/>
      <c r="E489" s="95"/>
      <c r="F489" s="7"/>
      <c r="G489" s="23">
        <f aca="true" t="shared" si="248" ref="G489:O489">(G488/$O488)</f>
        <v>0.3943692241564582</v>
      </c>
      <c r="H489" s="17">
        <f t="shared" si="248"/>
        <v>0.5589941972920697</v>
      </c>
      <c r="I489" s="64">
        <f t="shared" si="248"/>
        <v>0</v>
      </c>
      <c r="J489" s="64">
        <f t="shared" si="248"/>
        <v>0</v>
      </c>
      <c r="K489" s="24">
        <f t="shared" si="248"/>
        <v>0.007307113690092413</v>
      </c>
      <c r="L489" s="64">
        <f t="shared" si="248"/>
        <v>0</v>
      </c>
      <c r="M489" s="64">
        <f t="shared" si="248"/>
        <v>0</v>
      </c>
      <c r="N489" s="24">
        <f t="shared" si="248"/>
        <v>0.039329464861379754</v>
      </c>
      <c r="O489" s="25">
        <f t="shared" si="248"/>
        <v>1</v>
      </c>
      <c r="P489" s="7"/>
      <c r="Q489" s="13"/>
      <c r="R489" s="7"/>
      <c r="S489" s="77">
        <f>(O488/S488)</f>
        <v>0.6530526315789473</v>
      </c>
      <c r="T489" s="7"/>
      <c r="U489" s="13"/>
    </row>
    <row r="490" spans="1:22" ht="12.75" customHeight="1">
      <c r="A490" s="106"/>
      <c r="B490" s="110" t="s">
        <v>211</v>
      </c>
      <c r="D490" s="4"/>
      <c r="E490" s="95" t="str">
        <f>IF(MAX(G490:L490)=G490,"PAN",IF(MAX(G490:L490)=H490,"PRI",IF(MAX(G490:L490)=I490,"PRD",IF(MAX(G490:L490)=J490,"PT",IF(MAX(G490:L490)=K490,"PVEM",IF(MAX(G490:L490)=L490,"CONVERGENCIA"))))))</f>
        <v>PRI</v>
      </c>
      <c r="G490" s="27">
        <v>242</v>
      </c>
      <c r="H490" s="26">
        <v>4093</v>
      </c>
      <c r="I490" s="28">
        <v>0</v>
      </c>
      <c r="J490" s="28">
        <v>3419</v>
      </c>
      <c r="K490" s="63">
        <v>0</v>
      </c>
      <c r="L490" s="63">
        <v>0</v>
      </c>
      <c r="M490" s="63">
        <v>0</v>
      </c>
      <c r="N490" s="63">
        <v>374</v>
      </c>
      <c r="O490" s="30">
        <v>8128</v>
      </c>
      <c r="Q490" s="13"/>
      <c r="S490" s="30">
        <v>11251</v>
      </c>
      <c r="U490" s="13"/>
      <c r="V490" s="88"/>
    </row>
    <row r="491" spans="1:21" ht="12.75" customHeight="1" thickBot="1">
      <c r="A491" s="106"/>
      <c r="B491" s="109"/>
      <c r="D491" s="4"/>
      <c r="E491" s="95"/>
      <c r="F491" s="7"/>
      <c r="G491" s="23">
        <f aca="true" t="shared" si="249" ref="G491:O491">(G490/$O490)</f>
        <v>0.029773622047244094</v>
      </c>
      <c r="H491" s="17">
        <f t="shared" si="249"/>
        <v>0.5035679133858267</v>
      </c>
      <c r="I491" s="24">
        <f t="shared" si="249"/>
        <v>0</v>
      </c>
      <c r="J491" s="24">
        <f t="shared" si="249"/>
        <v>0.4206446850393701</v>
      </c>
      <c r="K491" s="64">
        <f t="shared" si="249"/>
        <v>0</v>
      </c>
      <c r="L491" s="64">
        <f t="shared" si="249"/>
        <v>0</v>
      </c>
      <c r="M491" s="64">
        <f t="shared" si="249"/>
        <v>0</v>
      </c>
      <c r="N491" s="64">
        <f t="shared" si="249"/>
        <v>0.04601377952755906</v>
      </c>
      <c r="O491" s="25">
        <f t="shared" si="249"/>
        <v>1</v>
      </c>
      <c r="P491" s="7"/>
      <c r="Q491" s="13"/>
      <c r="R491" s="7"/>
      <c r="S491" s="77">
        <f>(O490/S490)</f>
        <v>0.7224246733623678</v>
      </c>
      <c r="T491" s="7"/>
      <c r="U491" s="13"/>
    </row>
    <row r="492" spans="1:22" ht="12.75" customHeight="1" thickBot="1">
      <c r="A492" s="106"/>
      <c r="B492" s="90" t="s">
        <v>212</v>
      </c>
      <c r="D492" s="4"/>
      <c r="E492" s="95" t="str">
        <f>IF(MAX(G492:L492)=G492,"PAN",IF(MAX(G492:L492)=H492,"PRI",IF(MAX(G492:L492)=I492,"PRD",IF(MAX(G492:L492)=J492,"PT",IF(MAX(G492:L492)=K492,"PVEM",IF(MAX(G492:L492)=L492,"CONVERGENCIA"))))))</f>
        <v>PRI</v>
      </c>
      <c r="G492" s="27">
        <v>2201</v>
      </c>
      <c r="H492" s="26">
        <v>3196</v>
      </c>
      <c r="I492" s="28">
        <v>377</v>
      </c>
      <c r="J492" s="63">
        <v>60</v>
      </c>
      <c r="K492" s="63">
        <v>1</v>
      </c>
      <c r="L492" s="63">
        <v>0</v>
      </c>
      <c r="M492" s="63">
        <v>24</v>
      </c>
      <c r="N492" s="63">
        <v>358</v>
      </c>
      <c r="O492" s="30">
        <v>6217</v>
      </c>
      <c r="Q492" s="13"/>
      <c r="S492" s="30">
        <v>9107</v>
      </c>
      <c r="U492" s="13"/>
      <c r="V492" s="88"/>
    </row>
    <row r="493" spans="1:21" ht="12.75" customHeight="1" thickBot="1">
      <c r="A493" s="106"/>
      <c r="B493" s="90"/>
      <c r="D493" s="4"/>
      <c r="E493" s="95"/>
      <c r="F493" s="7"/>
      <c r="G493" s="23">
        <f aca="true" t="shared" si="250" ref="G493:O493">(G492/$O492)</f>
        <v>0.35402927456972816</v>
      </c>
      <c r="H493" s="17">
        <f t="shared" si="250"/>
        <v>0.51407431236931</v>
      </c>
      <c r="I493" s="24">
        <f t="shared" si="250"/>
        <v>0.06064018015119833</v>
      </c>
      <c r="J493" s="24">
        <f t="shared" si="250"/>
        <v>0.009650957053241113</v>
      </c>
      <c r="K493" s="24">
        <f t="shared" si="250"/>
        <v>0.00016084928422068523</v>
      </c>
      <c r="L493" s="64">
        <f t="shared" si="250"/>
        <v>0</v>
      </c>
      <c r="M493" s="24">
        <f t="shared" si="250"/>
        <v>0.0038603828212964452</v>
      </c>
      <c r="N493" s="24">
        <f t="shared" si="250"/>
        <v>0.05758404375100531</v>
      </c>
      <c r="O493" s="57">
        <f t="shared" si="250"/>
        <v>1</v>
      </c>
      <c r="P493" s="7"/>
      <c r="Q493" s="13"/>
      <c r="R493" s="7"/>
      <c r="S493" s="77">
        <f>(O492/S492)</f>
        <v>0.6826616888108049</v>
      </c>
      <c r="T493" s="7"/>
      <c r="U493" s="13"/>
    </row>
    <row r="494" spans="1:22" ht="12.75" customHeight="1" thickBot="1">
      <c r="A494" s="106"/>
      <c r="B494" s="90" t="s">
        <v>213</v>
      </c>
      <c r="D494" s="4"/>
      <c r="E494" s="95" t="str">
        <f>IF(MAX(G494:L494)=G494,"PAN",IF(MAX(G494:L494)=H494,"PRI",IF(MAX(G494:L494)=I494,"PRD",IF(MAX(G494:L494)=J494,"PT",IF(MAX(G494:L494)=K494,"PVEM",IF(MAX(G494:L494)=L494,"CONVERGENCIA"))))))</f>
        <v>PRI</v>
      </c>
      <c r="G494" s="27">
        <v>1169</v>
      </c>
      <c r="H494" s="26">
        <v>1238</v>
      </c>
      <c r="I494" s="63">
        <v>0</v>
      </c>
      <c r="J494" s="63">
        <v>0</v>
      </c>
      <c r="K494" s="63">
        <v>0</v>
      </c>
      <c r="L494" s="63">
        <v>0</v>
      </c>
      <c r="M494" s="63">
        <v>7</v>
      </c>
      <c r="N494" s="28">
        <v>65</v>
      </c>
      <c r="O494" s="30">
        <v>2479</v>
      </c>
      <c r="Q494" s="13"/>
      <c r="S494" s="30">
        <v>3440</v>
      </c>
      <c r="U494" s="13"/>
      <c r="V494" s="88"/>
    </row>
    <row r="495" spans="1:21" ht="12.75" customHeight="1" thickBot="1">
      <c r="A495" s="106"/>
      <c r="B495" s="90"/>
      <c r="D495" s="4"/>
      <c r="E495" s="95"/>
      <c r="F495" s="7"/>
      <c r="G495" s="23">
        <f aca="true" t="shared" si="251" ref="G495:O495">(G494/$O494)</f>
        <v>0.4715611133521581</v>
      </c>
      <c r="H495" s="17">
        <f t="shared" si="251"/>
        <v>0.49939491730536506</v>
      </c>
      <c r="I495" s="64">
        <f t="shared" si="251"/>
        <v>0</v>
      </c>
      <c r="J495" s="64">
        <f t="shared" si="251"/>
        <v>0</v>
      </c>
      <c r="K495" s="64">
        <f t="shared" si="251"/>
        <v>0</v>
      </c>
      <c r="L495" s="64">
        <f t="shared" si="251"/>
        <v>0</v>
      </c>
      <c r="M495" s="23">
        <f t="shared" si="251"/>
        <v>0.0028237192416296895</v>
      </c>
      <c r="N495" s="24">
        <f t="shared" si="251"/>
        <v>0.026220250100847116</v>
      </c>
      <c r="O495" s="25">
        <f t="shared" si="251"/>
        <v>1</v>
      </c>
      <c r="P495" s="7"/>
      <c r="Q495" s="13"/>
      <c r="R495" s="7"/>
      <c r="S495" s="77">
        <f>(O494/S494)</f>
        <v>0.7206395348837209</v>
      </c>
      <c r="T495" s="7"/>
      <c r="U495" s="13"/>
    </row>
    <row r="496" spans="1:22" ht="12.75" customHeight="1" thickBot="1">
      <c r="A496" s="106"/>
      <c r="B496" s="90" t="s">
        <v>214</v>
      </c>
      <c r="D496" s="4"/>
      <c r="E496" s="95" t="str">
        <f>IF(MAX(G496:L496)=G496,"PAN",IF(MAX(G496:L496)=H496,"PRI",IF(MAX(G496:L496)=I496,"PRD",IF(MAX(G496:L496)=J496,"PT",IF(MAX(G496:L496)=K496,"PVEM",IF(MAX(G496:L496)=L496,"CONVERGENCIA"))))))</f>
        <v>PRI</v>
      </c>
      <c r="G496" s="27">
        <v>1514</v>
      </c>
      <c r="H496" s="26">
        <v>3640</v>
      </c>
      <c r="I496" s="28">
        <v>3158</v>
      </c>
      <c r="J496" s="28">
        <v>109</v>
      </c>
      <c r="K496" s="63">
        <v>27</v>
      </c>
      <c r="L496" s="63">
        <v>1</v>
      </c>
      <c r="M496" s="63">
        <v>0</v>
      </c>
      <c r="N496" s="28">
        <v>361</v>
      </c>
      <c r="O496" s="30">
        <v>8810</v>
      </c>
      <c r="Q496" s="13"/>
      <c r="S496" s="30">
        <v>16070</v>
      </c>
      <c r="U496" s="13"/>
      <c r="V496" s="88"/>
    </row>
    <row r="497" spans="1:21" ht="12.75" customHeight="1" thickBot="1">
      <c r="A497" s="106"/>
      <c r="B497" s="90"/>
      <c r="D497" s="4"/>
      <c r="E497" s="95"/>
      <c r="F497" s="7"/>
      <c r="G497" s="23">
        <f aca="true" t="shared" si="252" ref="G497:O497">(G496/$O496)</f>
        <v>0.17185017026106697</v>
      </c>
      <c r="H497" s="17">
        <f t="shared" si="252"/>
        <v>0.41316685584562995</v>
      </c>
      <c r="I497" s="24">
        <f t="shared" si="252"/>
        <v>0.35845629965947784</v>
      </c>
      <c r="J497" s="24">
        <f t="shared" si="252"/>
        <v>0.012372304199772985</v>
      </c>
      <c r="K497" s="24">
        <f t="shared" si="252"/>
        <v>0.0030646992054483542</v>
      </c>
      <c r="L497" s="24">
        <f t="shared" si="252"/>
        <v>0.00011350737797956867</v>
      </c>
      <c r="M497" s="64">
        <f t="shared" si="252"/>
        <v>0</v>
      </c>
      <c r="N497" s="24">
        <f t="shared" si="252"/>
        <v>0.04097616345062429</v>
      </c>
      <c r="O497" s="25">
        <f t="shared" si="252"/>
        <v>1</v>
      </c>
      <c r="P497" s="7"/>
      <c r="Q497" s="13"/>
      <c r="R497" s="7"/>
      <c r="S497" s="77">
        <f>(O496/S496)</f>
        <v>0.5482265090230243</v>
      </c>
      <c r="T497" s="7"/>
      <c r="U497" s="13"/>
    </row>
    <row r="498" spans="1:22" ht="12.75" customHeight="1" thickBot="1">
      <c r="A498" s="106"/>
      <c r="B498" s="90" t="s">
        <v>12</v>
      </c>
      <c r="D498" s="4"/>
      <c r="E498" s="95" t="str">
        <f>IF(MAX(G498:L498)=G498,"PAN",IF(MAX(G498:L498)=H498,"PRI",IF(MAX(G498:L498)=I498,"PRD",IF(MAX(G498:L498)=J498,"PT",IF(MAX(G498:L498)=K498,"PVEM",IF(MAX(G498:L498)=L498,"CONVERGENCIA"))))))</f>
        <v>PRI</v>
      </c>
      <c r="G498" s="27">
        <v>5880</v>
      </c>
      <c r="H498" s="26">
        <v>9856</v>
      </c>
      <c r="I498" s="28">
        <v>828</v>
      </c>
      <c r="J498" s="28">
        <v>3658</v>
      </c>
      <c r="K498" s="28">
        <v>257</v>
      </c>
      <c r="L498" s="28">
        <v>4</v>
      </c>
      <c r="M498" s="63">
        <v>0</v>
      </c>
      <c r="N498" s="28">
        <v>982</v>
      </c>
      <c r="O498" s="30">
        <v>21465</v>
      </c>
      <c r="Q498" s="13"/>
      <c r="S498" s="30">
        <v>39703</v>
      </c>
      <c r="U498" s="13"/>
      <c r="V498" s="88"/>
    </row>
    <row r="499" spans="1:21" ht="12.75" customHeight="1" thickBot="1">
      <c r="A499" s="106"/>
      <c r="B499" s="90"/>
      <c r="D499" s="4"/>
      <c r="E499" s="95"/>
      <c r="F499" s="7"/>
      <c r="G499" s="23">
        <f aca="true" t="shared" si="253" ref="G499:O499">(G498/$O498)</f>
        <v>0.27393431167016075</v>
      </c>
      <c r="H499" s="17">
        <f t="shared" si="253"/>
        <v>0.459166084323317</v>
      </c>
      <c r="I499" s="24">
        <f t="shared" si="253"/>
        <v>0.03857442348008386</v>
      </c>
      <c r="J499" s="24">
        <f t="shared" si="253"/>
        <v>0.1704169578383415</v>
      </c>
      <c r="K499" s="24">
        <f t="shared" si="253"/>
        <v>0.011972979268576753</v>
      </c>
      <c r="L499" s="24">
        <f t="shared" si="253"/>
        <v>0.00018634987188446308</v>
      </c>
      <c r="M499" s="64">
        <f t="shared" si="253"/>
        <v>0</v>
      </c>
      <c r="N499" s="24">
        <f t="shared" si="253"/>
        <v>0.045748893547635686</v>
      </c>
      <c r="O499" s="25">
        <f t="shared" si="253"/>
        <v>1</v>
      </c>
      <c r="P499" s="7"/>
      <c r="Q499" s="13"/>
      <c r="R499" s="7"/>
      <c r="S499" s="77">
        <f>(O498/S498)</f>
        <v>0.5406392464045539</v>
      </c>
      <c r="T499" s="7"/>
      <c r="U499" s="13"/>
    </row>
    <row r="500" spans="1:22" ht="12.75" customHeight="1">
      <c r="A500" s="106"/>
      <c r="B500" s="110" t="s">
        <v>215</v>
      </c>
      <c r="D500" s="4"/>
      <c r="E500" s="95" t="str">
        <f>IF(MAX(G500:L500)=G500,"PAN",IF(MAX(G500:L500)=H500,"PRI",IF(MAX(G500:L500)=I500,"PRD",IF(MAX(G500:L500)=J500,"PT",IF(MAX(G500:L500)=K500,"PVEM",IF(MAX(G500:L500)=L500,"CONVERGENCIA"))))))</f>
        <v>PRI</v>
      </c>
      <c r="G500" s="27">
        <v>1553</v>
      </c>
      <c r="H500" s="26">
        <v>1632</v>
      </c>
      <c r="I500" s="28">
        <v>1356</v>
      </c>
      <c r="J500" s="28">
        <v>214</v>
      </c>
      <c r="K500" s="28">
        <v>21</v>
      </c>
      <c r="L500" s="28">
        <v>0</v>
      </c>
      <c r="M500" s="63">
        <v>1</v>
      </c>
      <c r="N500" s="28">
        <v>196</v>
      </c>
      <c r="O500" s="30">
        <v>4973</v>
      </c>
      <c r="Q500" s="13"/>
      <c r="S500" s="30">
        <v>7118</v>
      </c>
      <c r="U500" s="13"/>
      <c r="V500" s="88"/>
    </row>
    <row r="501" spans="1:21" ht="12.75" customHeight="1" thickBot="1">
      <c r="A501" s="106"/>
      <c r="B501" s="109"/>
      <c r="D501" s="4"/>
      <c r="E501" s="95"/>
      <c r="F501" s="7"/>
      <c r="G501" s="23">
        <f aca="true" t="shared" si="254" ref="G501:O501">(G500/$O500)</f>
        <v>0.31228634626985724</v>
      </c>
      <c r="H501" s="17">
        <f t="shared" si="254"/>
        <v>0.3281721294992962</v>
      </c>
      <c r="I501" s="24">
        <f t="shared" si="254"/>
        <v>0.2726724311280917</v>
      </c>
      <c r="J501" s="24">
        <f t="shared" si="254"/>
        <v>0.04303237482404987</v>
      </c>
      <c r="K501" s="24">
        <f t="shared" si="254"/>
        <v>0.0042228031369394734</v>
      </c>
      <c r="L501" s="24">
        <f t="shared" si="254"/>
        <v>0</v>
      </c>
      <c r="M501" s="64">
        <f t="shared" si="254"/>
        <v>0.00020108586366378444</v>
      </c>
      <c r="N501" s="24">
        <f t="shared" si="254"/>
        <v>0.039412829278101746</v>
      </c>
      <c r="O501" s="25">
        <f t="shared" si="254"/>
        <v>1</v>
      </c>
      <c r="P501" s="7"/>
      <c r="Q501" s="13"/>
      <c r="R501" s="7"/>
      <c r="S501" s="77">
        <f>(O500/S500)</f>
        <v>0.6986513065467828</v>
      </c>
      <c r="T501" s="7"/>
      <c r="U501" s="13"/>
    </row>
    <row r="502" spans="4:22" ht="12.75" customHeight="1">
      <c r="D502" s="5"/>
      <c r="E502" s="7"/>
      <c r="F502" s="7"/>
      <c r="G502" s="31">
        <f>G486+G488+G490+G492+G494+G496+G498</f>
        <v>15494</v>
      </c>
      <c r="H502" s="31">
        <f aca="true" t="shared" si="255" ref="H502:O502">H486+H488+H490+H492+H494+H496+H498</f>
        <v>27573</v>
      </c>
      <c r="I502" s="32">
        <f t="shared" si="255"/>
        <v>4363</v>
      </c>
      <c r="J502" s="32">
        <f t="shared" si="255"/>
        <v>7999</v>
      </c>
      <c r="K502" s="32">
        <f t="shared" si="255"/>
        <v>319</v>
      </c>
      <c r="L502" s="33">
        <f t="shared" si="255"/>
        <v>31</v>
      </c>
      <c r="M502" s="33">
        <f t="shared" si="255"/>
        <v>31</v>
      </c>
      <c r="N502" s="32">
        <f t="shared" si="255"/>
        <v>2583</v>
      </c>
      <c r="O502" s="34">
        <f t="shared" si="255"/>
        <v>58393</v>
      </c>
      <c r="P502" s="2"/>
      <c r="Q502" s="75"/>
      <c r="R502" s="2"/>
      <c r="S502" s="34">
        <v>103628</v>
      </c>
      <c r="T502" s="2"/>
      <c r="U502" s="75"/>
      <c r="V502" s="88"/>
    </row>
    <row r="503" spans="4:21" ht="12.75" customHeight="1">
      <c r="D503" s="4"/>
      <c r="E503" s="7"/>
      <c r="F503" s="7"/>
      <c r="G503" s="35">
        <f aca="true" t="shared" si="256" ref="G503:O503">(G502/$O502)</f>
        <v>0.2653400236329697</v>
      </c>
      <c r="H503" s="36">
        <f t="shared" si="256"/>
        <v>0.47219700991557206</v>
      </c>
      <c r="I503" s="36">
        <f t="shared" si="256"/>
        <v>0.07471786001746784</v>
      </c>
      <c r="J503" s="36">
        <f t="shared" si="256"/>
        <v>0.1369855975887521</v>
      </c>
      <c r="K503" s="36">
        <f t="shared" si="256"/>
        <v>0.005462983576798589</v>
      </c>
      <c r="L503" s="36">
        <f t="shared" si="256"/>
        <v>0.000530885551350333</v>
      </c>
      <c r="M503" s="36">
        <f t="shared" si="256"/>
        <v>0.000530885551350333</v>
      </c>
      <c r="N503" s="36">
        <f t="shared" si="256"/>
        <v>0.04423475416573904</v>
      </c>
      <c r="O503" s="58">
        <f t="shared" si="256"/>
        <v>1</v>
      </c>
      <c r="P503" s="2"/>
      <c r="Q503" s="13"/>
      <c r="R503" s="2"/>
      <c r="S503" s="76">
        <f>(O502/S502)</f>
        <v>0.5634867024356351</v>
      </c>
      <c r="T503" s="2"/>
      <c r="U503" s="13"/>
    </row>
    <row r="504" spans="4:21" ht="12.75">
      <c r="D504"/>
      <c r="E504"/>
      <c r="F504"/>
      <c r="O504" s="62"/>
      <c r="P504"/>
      <c r="Q504"/>
      <c r="R504"/>
      <c r="S504" s="62"/>
      <c r="T504"/>
      <c r="U504"/>
    </row>
    <row r="505" spans="1:21" ht="6" customHeight="1">
      <c r="A505" s="66"/>
      <c r="B505" s="67"/>
      <c r="C505" s="65"/>
      <c r="D505" s="68"/>
      <c r="E505" s="74"/>
      <c r="F505" s="69"/>
      <c r="G505" s="70"/>
      <c r="H505" s="70"/>
      <c r="I505" s="70"/>
      <c r="J505" s="70"/>
      <c r="K505" s="70"/>
      <c r="L505" s="70"/>
      <c r="M505" s="70"/>
      <c r="N505" s="70"/>
      <c r="O505" s="71"/>
      <c r="P505" s="69"/>
      <c r="Q505" s="74"/>
      <c r="R505" s="69"/>
      <c r="S505" s="71"/>
      <c r="T505" s="69"/>
      <c r="U505" s="74"/>
    </row>
    <row r="506" spans="2:21" ht="12.75">
      <c r="B506" s="86" t="s">
        <v>241</v>
      </c>
      <c r="D506"/>
      <c r="E506"/>
      <c r="F506"/>
      <c r="G506" s="44">
        <f aca="true" t="shared" si="257" ref="G506:O506">G502+G483+G464+G427+G406+G383+G366+G345+G318+G299+G272+G251+G220+G207+G168+G133+G106+G69+G50+G27+G10</f>
        <v>635810</v>
      </c>
      <c r="H506" s="44">
        <f t="shared" si="257"/>
        <v>767243</v>
      </c>
      <c r="I506" s="45">
        <f t="shared" si="257"/>
        <v>155305</v>
      </c>
      <c r="J506" s="45">
        <f t="shared" si="257"/>
        <v>47393</v>
      </c>
      <c r="K506" s="45">
        <f t="shared" si="257"/>
        <v>46434</v>
      </c>
      <c r="L506" s="46">
        <f t="shared" si="257"/>
        <v>72726</v>
      </c>
      <c r="M506" s="46">
        <f t="shared" si="257"/>
        <v>982</v>
      </c>
      <c r="N506" s="45">
        <f t="shared" si="257"/>
        <v>61448</v>
      </c>
      <c r="O506" s="47">
        <f t="shared" si="257"/>
        <v>1787039</v>
      </c>
      <c r="P506"/>
      <c r="Q506"/>
      <c r="R506"/>
      <c r="S506" s="47">
        <f>S502+S483+S464+S427+S406+S383+S366+S345+S318+S299+S272+S251+S220+S207+S168+S133+S106+S69+S50+S27+S10</f>
        <v>3237686</v>
      </c>
      <c r="T506"/>
      <c r="U506"/>
    </row>
    <row r="507" spans="2:21" ht="12.75">
      <c r="B507" s="86" t="s">
        <v>242</v>
      </c>
      <c r="D507"/>
      <c r="E507"/>
      <c r="F507"/>
      <c r="G507" s="35">
        <f aca="true" t="shared" si="258" ref="G507:O507">(G506/$O506)</f>
        <v>0.35578966099788534</v>
      </c>
      <c r="H507" s="36">
        <f t="shared" si="258"/>
        <v>0.42933758020949736</v>
      </c>
      <c r="I507" s="36">
        <f t="shared" si="258"/>
        <v>0.08690632940859153</v>
      </c>
      <c r="J507" s="36">
        <f t="shared" si="258"/>
        <v>0.02652040610193734</v>
      </c>
      <c r="K507" s="36">
        <f t="shared" si="258"/>
        <v>0.025983764204362634</v>
      </c>
      <c r="L507" s="36">
        <f t="shared" si="258"/>
        <v>0.04069636980502384</v>
      </c>
      <c r="M507" s="36">
        <f t="shared" si="258"/>
        <v>0.0005495123497584552</v>
      </c>
      <c r="N507" s="36">
        <f t="shared" si="258"/>
        <v>0.034385371555964925</v>
      </c>
      <c r="O507" s="58">
        <f t="shared" si="258"/>
        <v>1</v>
      </c>
      <c r="P507"/>
      <c r="Q507"/>
      <c r="R507"/>
      <c r="S507" s="76">
        <f>(O506/S506)</f>
        <v>0.551949447846394</v>
      </c>
      <c r="T507"/>
      <c r="U507"/>
    </row>
    <row r="508" spans="4:21" ht="12.75">
      <c r="D508"/>
      <c r="E508"/>
      <c r="F508"/>
      <c r="P508"/>
      <c r="Q508"/>
      <c r="R508"/>
      <c r="T508"/>
      <c r="U508"/>
    </row>
    <row r="509" spans="2:21" ht="12.75">
      <c r="B509" s="87" t="s">
        <v>243</v>
      </c>
      <c r="D509"/>
      <c r="E509"/>
      <c r="F509"/>
      <c r="P509"/>
      <c r="Q509"/>
      <c r="R509"/>
      <c r="T509"/>
      <c r="U509"/>
    </row>
    <row r="510" spans="2:21" ht="12.75">
      <c r="B510" s="87" t="s">
        <v>244</v>
      </c>
      <c r="D510"/>
      <c r="E510"/>
      <c r="F510"/>
      <c r="P510"/>
      <c r="Q510"/>
      <c r="R510"/>
      <c r="T510"/>
      <c r="U510"/>
    </row>
    <row r="511" spans="2:21" ht="12.75">
      <c r="B511" s="87" t="s">
        <v>245</v>
      </c>
      <c r="D511"/>
      <c r="E511"/>
      <c r="F511"/>
      <c r="P511"/>
      <c r="Q511"/>
      <c r="R511"/>
      <c r="T511"/>
      <c r="U511"/>
    </row>
    <row r="512" spans="2:21" ht="12.75">
      <c r="B512" s="87" t="s">
        <v>246</v>
      </c>
      <c r="D512"/>
      <c r="E512"/>
      <c r="F512"/>
      <c r="P512"/>
      <c r="Q512"/>
      <c r="R512"/>
      <c r="T512"/>
      <c r="U512"/>
    </row>
    <row r="513" spans="4:21" ht="12.75">
      <c r="D513"/>
      <c r="E513"/>
      <c r="F513"/>
      <c r="P513"/>
      <c r="Q513"/>
      <c r="R513"/>
      <c r="T513"/>
      <c r="U513"/>
    </row>
    <row r="514" spans="2:21" ht="12.75">
      <c r="B514" s="87" t="s">
        <v>247</v>
      </c>
      <c r="D514"/>
      <c r="E514"/>
      <c r="F514"/>
      <c r="P514"/>
      <c r="Q514"/>
      <c r="R514"/>
      <c r="T514"/>
      <c r="U514"/>
    </row>
    <row r="515" spans="4:21" ht="12.75">
      <c r="D515"/>
      <c r="E515"/>
      <c r="F515"/>
      <c r="P515"/>
      <c r="Q515"/>
      <c r="R515"/>
      <c r="T515"/>
      <c r="U515"/>
    </row>
    <row r="516" spans="4:21" ht="12.75">
      <c r="D516"/>
      <c r="E516"/>
      <c r="F516"/>
      <c r="P516"/>
      <c r="Q516"/>
      <c r="R516"/>
      <c r="T516"/>
      <c r="U516"/>
    </row>
    <row r="517" spans="4:21" ht="12.75">
      <c r="D517"/>
      <c r="E517"/>
      <c r="F517"/>
      <c r="P517"/>
      <c r="Q517"/>
      <c r="R517"/>
      <c r="T517"/>
      <c r="U517"/>
    </row>
    <row r="518" spans="4:21" ht="12.75">
      <c r="D518"/>
      <c r="E518"/>
      <c r="F518"/>
      <c r="P518"/>
      <c r="Q518"/>
      <c r="R518"/>
      <c r="T518"/>
      <c r="U518"/>
    </row>
    <row r="519" spans="4:21" ht="12.75">
      <c r="D519"/>
      <c r="E519"/>
      <c r="F519"/>
      <c r="P519"/>
      <c r="Q519"/>
      <c r="R519"/>
      <c r="T519"/>
      <c r="U519"/>
    </row>
    <row r="520" spans="4:21" ht="12.75">
      <c r="D520"/>
      <c r="E520"/>
      <c r="F520"/>
      <c r="P520"/>
      <c r="Q520"/>
      <c r="R520"/>
      <c r="T520"/>
      <c r="U520"/>
    </row>
    <row r="521" spans="4:21" ht="12.75">
      <c r="D521"/>
      <c r="E521"/>
      <c r="F521"/>
      <c r="P521"/>
      <c r="Q521"/>
      <c r="R521"/>
      <c r="T521"/>
      <c r="U521"/>
    </row>
    <row r="522" spans="4:21" ht="12.75">
      <c r="D522"/>
      <c r="E522"/>
      <c r="F522"/>
      <c r="P522"/>
      <c r="Q522"/>
      <c r="R522"/>
      <c r="T522"/>
      <c r="U522"/>
    </row>
    <row r="523" spans="4:21" ht="12.75">
      <c r="D523"/>
      <c r="E523"/>
      <c r="F523"/>
      <c r="P523"/>
      <c r="Q523"/>
      <c r="R523"/>
      <c r="T523"/>
      <c r="U523"/>
    </row>
    <row r="524" spans="4:21" ht="12.75">
      <c r="D524"/>
      <c r="E524"/>
      <c r="F524"/>
      <c r="P524"/>
      <c r="Q524"/>
      <c r="R524"/>
      <c r="T524"/>
      <c r="U524"/>
    </row>
    <row r="525" spans="4:21" ht="12.75">
      <c r="D525"/>
      <c r="E525"/>
      <c r="F525"/>
      <c r="P525"/>
      <c r="Q525"/>
      <c r="R525"/>
      <c r="T525"/>
      <c r="U525"/>
    </row>
    <row r="526" spans="4:21" ht="12.75">
      <c r="D526"/>
      <c r="E526"/>
      <c r="F526"/>
      <c r="P526"/>
      <c r="Q526"/>
      <c r="R526"/>
      <c r="T526"/>
      <c r="U526"/>
    </row>
    <row r="527" spans="4:21" ht="12.75">
      <c r="D527"/>
      <c r="E527"/>
      <c r="F527"/>
      <c r="P527"/>
      <c r="Q527"/>
      <c r="R527"/>
      <c r="T527"/>
      <c r="U527"/>
    </row>
    <row r="528" spans="4:21" ht="12.75">
      <c r="D528"/>
      <c r="E528"/>
      <c r="F528"/>
      <c r="P528"/>
      <c r="Q528"/>
      <c r="R528"/>
      <c r="T528"/>
      <c r="U528"/>
    </row>
    <row r="529" spans="4:21" ht="12.75">
      <c r="D529"/>
      <c r="E529"/>
      <c r="F529"/>
      <c r="P529"/>
      <c r="Q529"/>
      <c r="R529"/>
      <c r="T529"/>
      <c r="U529"/>
    </row>
    <row r="530" spans="4:21" ht="12.75">
      <c r="D530"/>
      <c r="E530"/>
      <c r="F530"/>
      <c r="P530"/>
      <c r="Q530"/>
      <c r="R530"/>
      <c r="T530"/>
      <c r="U530"/>
    </row>
  </sheetData>
  <mergeCells count="464">
    <mergeCell ref="E104:E105"/>
    <mergeCell ref="E102:E103"/>
    <mergeCell ref="E100:E101"/>
    <mergeCell ref="E98:E99"/>
    <mergeCell ref="E113:E114"/>
    <mergeCell ref="E115:E116"/>
    <mergeCell ref="E111:E112"/>
    <mergeCell ref="E109:E110"/>
    <mergeCell ref="E127:E128"/>
    <mergeCell ref="E117:E118"/>
    <mergeCell ref="E119:E120"/>
    <mergeCell ref="E121:E122"/>
    <mergeCell ref="E123:E124"/>
    <mergeCell ref="E125:E126"/>
    <mergeCell ref="E138:E139"/>
    <mergeCell ref="E136:E137"/>
    <mergeCell ref="E131:E132"/>
    <mergeCell ref="E129:E130"/>
    <mergeCell ref="E146:E147"/>
    <mergeCell ref="E144:E145"/>
    <mergeCell ref="E142:E143"/>
    <mergeCell ref="E140:E141"/>
    <mergeCell ref="E148:E149"/>
    <mergeCell ref="E164:E165"/>
    <mergeCell ref="E162:E163"/>
    <mergeCell ref="E160:E161"/>
    <mergeCell ref="E158:E159"/>
    <mergeCell ref="E156:E157"/>
    <mergeCell ref="E154:E155"/>
    <mergeCell ref="E152:E153"/>
    <mergeCell ref="E150:E151"/>
    <mergeCell ref="E175:E176"/>
    <mergeCell ref="E173:E174"/>
    <mergeCell ref="E171:E172"/>
    <mergeCell ref="E166:E167"/>
    <mergeCell ref="E183:E184"/>
    <mergeCell ref="E181:E182"/>
    <mergeCell ref="E179:E180"/>
    <mergeCell ref="E177:E178"/>
    <mergeCell ref="E191:E192"/>
    <mergeCell ref="E189:E190"/>
    <mergeCell ref="E187:E188"/>
    <mergeCell ref="E185:E186"/>
    <mergeCell ref="E199:E200"/>
    <mergeCell ref="E197:E198"/>
    <mergeCell ref="E195:E196"/>
    <mergeCell ref="E193:E194"/>
    <mergeCell ref="E210:E211"/>
    <mergeCell ref="E205:E206"/>
    <mergeCell ref="E203:E204"/>
    <mergeCell ref="E201:E202"/>
    <mergeCell ref="E218:E219"/>
    <mergeCell ref="E216:E217"/>
    <mergeCell ref="E214:E215"/>
    <mergeCell ref="E212:E213"/>
    <mergeCell ref="E229:E230"/>
    <mergeCell ref="E227:E228"/>
    <mergeCell ref="E225:E226"/>
    <mergeCell ref="E223:E224"/>
    <mergeCell ref="E237:E238"/>
    <mergeCell ref="E235:E236"/>
    <mergeCell ref="E233:E234"/>
    <mergeCell ref="E231:E232"/>
    <mergeCell ref="E245:E246"/>
    <mergeCell ref="E243:E244"/>
    <mergeCell ref="E241:E242"/>
    <mergeCell ref="E239:E240"/>
    <mergeCell ref="E256:E257"/>
    <mergeCell ref="E254:E255"/>
    <mergeCell ref="E249:E250"/>
    <mergeCell ref="E247:E248"/>
    <mergeCell ref="E264:E265"/>
    <mergeCell ref="E262:E263"/>
    <mergeCell ref="E260:E261"/>
    <mergeCell ref="E258:E259"/>
    <mergeCell ref="E275:E276"/>
    <mergeCell ref="E270:E271"/>
    <mergeCell ref="E268:E269"/>
    <mergeCell ref="E266:E267"/>
    <mergeCell ref="E283:E284"/>
    <mergeCell ref="E281:E282"/>
    <mergeCell ref="E279:E280"/>
    <mergeCell ref="E277:E278"/>
    <mergeCell ref="E291:E292"/>
    <mergeCell ref="E289:E290"/>
    <mergeCell ref="E287:E288"/>
    <mergeCell ref="E285:E286"/>
    <mergeCell ref="E302:E303"/>
    <mergeCell ref="E295:E296"/>
    <mergeCell ref="E297:E298"/>
    <mergeCell ref="E293:E294"/>
    <mergeCell ref="E310:E311"/>
    <mergeCell ref="E308:E309"/>
    <mergeCell ref="E306:E307"/>
    <mergeCell ref="E304:E305"/>
    <mergeCell ref="E321:E322"/>
    <mergeCell ref="E316:E317"/>
    <mergeCell ref="E314:E315"/>
    <mergeCell ref="E312:E313"/>
    <mergeCell ref="E329:E330"/>
    <mergeCell ref="E327:E328"/>
    <mergeCell ref="E325:E326"/>
    <mergeCell ref="E323:E324"/>
    <mergeCell ref="E337:E338"/>
    <mergeCell ref="E335:E336"/>
    <mergeCell ref="E333:E334"/>
    <mergeCell ref="E331:E332"/>
    <mergeCell ref="E348:E349"/>
    <mergeCell ref="E343:E344"/>
    <mergeCell ref="E341:E342"/>
    <mergeCell ref="E339:E340"/>
    <mergeCell ref="E356:E357"/>
    <mergeCell ref="E354:E355"/>
    <mergeCell ref="E352:E353"/>
    <mergeCell ref="E350:E351"/>
    <mergeCell ref="E364:E365"/>
    <mergeCell ref="E362:E363"/>
    <mergeCell ref="E360:E361"/>
    <mergeCell ref="E358:E359"/>
    <mergeCell ref="E375:E376"/>
    <mergeCell ref="E373:E374"/>
    <mergeCell ref="E371:E372"/>
    <mergeCell ref="E369:E370"/>
    <mergeCell ref="E386:E387"/>
    <mergeCell ref="E381:E382"/>
    <mergeCell ref="E379:E380"/>
    <mergeCell ref="E377:E378"/>
    <mergeCell ref="E394:E395"/>
    <mergeCell ref="E392:E393"/>
    <mergeCell ref="E390:E391"/>
    <mergeCell ref="E388:E389"/>
    <mergeCell ref="E402:E403"/>
    <mergeCell ref="E400:E401"/>
    <mergeCell ref="E398:E399"/>
    <mergeCell ref="E396:E397"/>
    <mergeCell ref="E413:E414"/>
    <mergeCell ref="E411:E412"/>
    <mergeCell ref="E409:E410"/>
    <mergeCell ref="E404:E405"/>
    <mergeCell ref="E421:E422"/>
    <mergeCell ref="E419:E420"/>
    <mergeCell ref="E417:E418"/>
    <mergeCell ref="E415:E416"/>
    <mergeCell ref="E432:E433"/>
    <mergeCell ref="E430:E431"/>
    <mergeCell ref="E425:E426"/>
    <mergeCell ref="E423:E424"/>
    <mergeCell ref="E440:E441"/>
    <mergeCell ref="E438:E439"/>
    <mergeCell ref="E436:E437"/>
    <mergeCell ref="E434:E435"/>
    <mergeCell ref="E448:E449"/>
    <mergeCell ref="E446:E447"/>
    <mergeCell ref="E444:E445"/>
    <mergeCell ref="E442:E443"/>
    <mergeCell ref="E456:E457"/>
    <mergeCell ref="E454:E455"/>
    <mergeCell ref="E452:E453"/>
    <mergeCell ref="E450:E451"/>
    <mergeCell ref="E462:E463"/>
    <mergeCell ref="E460:E461"/>
    <mergeCell ref="E458:E459"/>
    <mergeCell ref="A3:U3"/>
    <mergeCell ref="A4:U4"/>
    <mergeCell ref="E94:E95"/>
    <mergeCell ref="E96:E97"/>
    <mergeCell ref="E86:E87"/>
    <mergeCell ref="E88:E89"/>
    <mergeCell ref="E90:E91"/>
    <mergeCell ref="E473:E474"/>
    <mergeCell ref="E471:E472"/>
    <mergeCell ref="E469:E470"/>
    <mergeCell ref="E467:E468"/>
    <mergeCell ref="E481:E482"/>
    <mergeCell ref="E479:E480"/>
    <mergeCell ref="E477:E478"/>
    <mergeCell ref="E475:E476"/>
    <mergeCell ref="E500:E501"/>
    <mergeCell ref="E498:E499"/>
    <mergeCell ref="E496:E497"/>
    <mergeCell ref="E494:E495"/>
    <mergeCell ref="E492:E493"/>
    <mergeCell ref="E490:E491"/>
    <mergeCell ref="E488:E489"/>
    <mergeCell ref="E486:E487"/>
    <mergeCell ref="E92:E93"/>
    <mergeCell ref="E78:E79"/>
    <mergeCell ref="E80:E81"/>
    <mergeCell ref="E82:E83"/>
    <mergeCell ref="E84:E85"/>
    <mergeCell ref="E67:E68"/>
    <mergeCell ref="E72:E73"/>
    <mergeCell ref="E74:E75"/>
    <mergeCell ref="E76:E77"/>
    <mergeCell ref="E59:E60"/>
    <mergeCell ref="E61:E62"/>
    <mergeCell ref="E63:E64"/>
    <mergeCell ref="E65:E66"/>
    <mergeCell ref="E48:E49"/>
    <mergeCell ref="E53:E54"/>
    <mergeCell ref="E55:E56"/>
    <mergeCell ref="E57:E58"/>
    <mergeCell ref="E40:E41"/>
    <mergeCell ref="E42:E43"/>
    <mergeCell ref="E44:E45"/>
    <mergeCell ref="E46:E47"/>
    <mergeCell ref="E32:E33"/>
    <mergeCell ref="E34:E35"/>
    <mergeCell ref="E36:E37"/>
    <mergeCell ref="E38:E39"/>
    <mergeCell ref="E21:E22"/>
    <mergeCell ref="E23:E24"/>
    <mergeCell ref="E25:E26"/>
    <mergeCell ref="E30:E31"/>
    <mergeCell ref="B90:B91"/>
    <mergeCell ref="B496:B497"/>
    <mergeCell ref="B498:B499"/>
    <mergeCell ref="B492:B493"/>
    <mergeCell ref="B494:B495"/>
    <mergeCell ref="B488:B489"/>
    <mergeCell ref="B490:B491"/>
    <mergeCell ref="B458:B459"/>
    <mergeCell ref="B460:B461"/>
    <mergeCell ref="B454:B455"/>
    <mergeCell ref="A486:A501"/>
    <mergeCell ref="B481:B482"/>
    <mergeCell ref="B486:B487"/>
    <mergeCell ref="A467:A482"/>
    <mergeCell ref="B500:B501"/>
    <mergeCell ref="A1:U1"/>
    <mergeCell ref="A2:U2"/>
    <mergeCell ref="B477:B478"/>
    <mergeCell ref="B479:B480"/>
    <mergeCell ref="B473:B474"/>
    <mergeCell ref="B475:B476"/>
    <mergeCell ref="B469:B470"/>
    <mergeCell ref="B471:B472"/>
    <mergeCell ref="B462:B463"/>
    <mergeCell ref="B467:B468"/>
    <mergeCell ref="A430:A463"/>
    <mergeCell ref="B456:B457"/>
    <mergeCell ref="B450:B451"/>
    <mergeCell ref="B452:B453"/>
    <mergeCell ref="B446:B447"/>
    <mergeCell ref="B448:B449"/>
    <mergeCell ref="B442:B443"/>
    <mergeCell ref="B444:B445"/>
    <mergeCell ref="B438:B439"/>
    <mergeCell ref="B440:B441"/>
    <mergeCell ref="B434:B435"/>
    <mergeCell ref="B436:B437"/>
    <mergeCell ref="B423:B424"/>
    <mergeCell ref="B425:B426"/>
    <mergeCell ref="A409:A426"/>
    <mergeCell ref="B419:B420"/>
    <mergeCell ref="B421:B422"/>
    <mergeCell ref="B415:B416"/>
    <mergeCell ref="B417:B418"/>
    <mergeCell ref="B411:B412"/>
    <mergeCell ref="B413:B414"/>
    <mergeCell ref="B404:B405"/>
    <mergeCell ref="B409:B410"/>
    <mergeCell ref="A386:A405"/>
    <mergeCell ref="B400:B401"/>
    <mergeCell ref="B402:B403"/>
    <mergeCell ref="B396:B397"/>
    <mergeCell ref="B398:B399"/>
    <mergeCell ref="B392:B393"/>
    <mergeCell ref="B394:B395"/>
    <mergeCell ref="B388:B389"/>
    <mergeCell ref="B390:B391"/>
    <mergeCell ref="B381:B382"/>
    <mergeCell ref="B386:B387"/>
    <mergeCell ref="A369:A382"/>
    <mergeCell ref="B377:B378"/>
    <mergeCell ref="B379:B380"/>
    <mergeCell ref="B375:B376"/>
    <mergeCell ref="B362:B363"/>
    <mergeCell ref="B364:B365"/>
    <mergeCell ref="A348:A365"/>
    <mergeCell ref="B358:B359"/>
    <mergeCell ref="B360:B361"/>
    <mergeCell ref="B354:B355"/>
    <mergeCell ref="B356:B357"/>
    <mergeCell ref="B350:B351"/>
    <mergeCell ref="B352:B353"/>
    <mergeCell ref="B343:B344"/>
    <mergeCell ref="B348:B349"/>
    <mergeCell ref="A321:A344"/>
    <mergeCell ref="B339:B340"/>
    <mergeCell ref="B341:B342"/>
    <mergeCell ref="B335:B336"/>
    <mergeCell ref="B337:B338"/>
    <mergeCell ref="B331:B332"/>
    <mergeCell ref="B333:B334"/>
    <mergeCell ref="B327:B328"/>
    <mergeCell ref="B329:B330"/>
    <mergeCell ref="B323:B324"/>
    <mergeCell ref="B325:B326"/>
    <mergeCell ref="B316:B317"/>
    <mergeCell ref="B321:B322"/>
    <mergeCell ref="A302:A317"/>
    <mergeCell ref="B312:B313"/>
    <mergeCell ref="B314:B315"/>
    <mergeCell ref="B308:B309"/>
    <mergeCell ref="B310:B311"/>
    <mergeCell ref="B304:B305"/>
    <mergeCell ref="B306:B307"/>
    <mergeCell ref="B297:B298"/>
    <mergeCell ref="B302:B303"/>
    <mergeCell ref="A275:A298"/>
    <mergeCell ref="B293:B294"/>
    <mergeCell ref="B295:B296"/>
    <mergeCell ref="B289:B290"/>
    <mergeCell ref="B291:B292"/>
    <mergeCell ref="B285:B286"/>
    <mergeCell ref="B287:B288"/>
    <mergeCell ref="B281:B282"/>
    <mergeCell ref="B283:B284"/>
    <mergeCell ref="B277:B278"/>
    <mergeCell ref="B279:B280"/>
    <mergeCell ref="B275:B276"/>
    <mergeCell ref="A254:A271"/>
    <mergeCell ref="B264:B265"/>
    <mergeCell ref="B266:B267"/>
    <mergeCell ref="B260:B261"/>
    <mergeCell ref="B262:B263"/>
    <mergeCell ref="B256:B257"/>
    <mergeCell ref="B258:B259"/>
    <mergeCell ref="B254:B255"/>
    <mergeCell ref="B268:B269"/>
    <mergeCell ref="B270:B271"/>
    <mergeCell ref="A223:A250"/>
    <mergeCell ref="B243:B244"/>
    <mergeCell ref="B245:B246"/>
    <mergeCell ref="B239:B240"/>
    <mergeCell ref="B241:B242"/>
    <mergeCell ref="B235:B236"/>
    <mergeCell ref="B237:B238"/>
    <mergeCell ref="B223:B224"/>
    <mergeCell ref="B225:B226"/>
    <mergeCell ref="B227:B228"/>
    <mergeCell ref="B216:B217"/>
    <mergeCell ref="B218:B219"/>
    <mergeCell ref="A210:A219"/>
    <mergeCell ref="B212:B213"/>
    <mergeCell ref="B214:B215"/>
    <mergeCell ref="B205:B206"/>
    <mergeCell ref="B210:B211"/>
    <mergeCell ref="A171:A206"/>
    <mergeCell ref="B201:B202"/>
    <mergeCell ref="B203:B204"/>
    <mergeCell ref="B197:B198"/>
    <mergeCell ref="B199:B200"/>
    <mergeCell ref="B193:B194"/>
    <mergeCell ref="B195:B196"/>
    <mergeCell ref="B189:B190"/>
    <mergeCell ref="B191:B192"/>
    <mergeCell ref="B185:B186"/>
    <mergeCell ref="B187:B188"/>
    <mergeCell ref="B181:B182"/>
    <mergeCell ref="B183:B184"/>
    <mergeCell ref="B177:B178"/>
    <mergeCell ref="B179:B180"/>
    <mergeCell ref="B173:B174"/>
    <mergeCell ref="B175:B176"/>
    <mergeCell ref="B166:B167"/>
    <mergeCell ref="B171:B172"/>
    <mergeCell ref="A136:A167"/>
    <mergeCell ref="B162:B163"/>
    <mergeCell ref="B164:B165"/>
    <mergeCell ref="B158:B159"/>
    <mergeCell ref="B160:B161"/>
    <mergeCell ref="B154:B155"/>
    <mergeCell ref="B156:B157"/>
    <mergeCell ref="B150:B151"/>
    <mergeCell ref="B152:B153"/>
    <mergeCell ref="B146:B147"/>
    <mergeCell ref="B148:B149"/>
    <mergeCell ref="B142:B143"/>
    <mergeCell ref="B144:B145"/>
    <mergeCell ref="B138:B139"/>
    <mergeCell ref="B140:B141"/>
    <mergeCell ref="B131:B132"/>
    <mergeCell ref="B136:B137"/>
    <mergeCell ref="A109:A132"/>
    <mergeCell ref="B127:B128"/>
    <mergeCell ref="B129:B130"/>
    <mergeCell ref="B123:B124"/>
    <mergeCell ref="B125:B126"/>
    <mergeCell ref="B119:B120"/>
    <mergeCell ref="B121:B122"/>
    <mergeCell ref="B115:B116"/>
    <mergeCell ref="B117:B118"/>
    <mergeCell ref="B111:B112"/>
    <mergeCell ref="B113:B114"/>
    <mergeCell ref="B104:B105"/>
    <mergeCell ref="B109:B110"/>
    <mergeCell ref="A72:A105"/>
    <mergeCell ref="B100:B101"/>
    <mergeCell ref="B102:B103"/>
    <mergeCell ref="B96:B97"/>
    <mergeCell ref="B98:B99"/>
    <mergeCell ref="B92:B93"/>
    <mergeCell ref="B94:B95"/>
    <mergeCell ref="B82:B83"/>
    <mergeCell ref="B88:B89"/>
    <mergeCell ref="B84:B85"/>
    <mergeCell ref="B86:B87"/>
    <mergeCell ref="B78:B79"/>
    <mergeCell ref="B80:B81"/>
    <mergeCell ref="B74:B75"/>
    <mergeCell ref="B76:B77"/>
    <mergeCell ref="B72:B73"/>
    <mergeCell ref="B65:B66"/>
    <mergeCell ref="B67:B68"/>
    <mergeCell ref="A53:A68"/>
    <mergeCell ref="B53:B54"/>
    <mergeCell ref="B55:B56"/>
    <mergeCell ref="B57:B58"/>
    <mergeCell ref="B59:B60"/>
    <mergeCell ref="B61:B62"/>
    <mergeCell ref="B63:B64"/>
    <mergeCell ref="B46:B47"/>
    <mergeCell ref="B48:B49"/>
    <mergeCell ref="A30:A49"/>
    <mergeCell ref="B42:B43"/>
    <mergeCell ref="B44:B45"/>
    <mergeCell ref="B38:B39"/>
    <mergeCell ref="B40:B41"/>
    <mergeCell ref="B34:B35"/>
    <mergeCell ref="B36:B37"/>
    <mergeCell ref="A13:A26"/>
    <mergeCell ref="B17:B18"/>
    <mergeCell ref="B19:B20"/>
    <mergeCell ref="B13:B14"/>
    <mergeCell ref="B15:B16"/>
    <mergeCell ref="A10:A11"/>
    <mergeCell ref="B10:B11"/>
    <mergeCell ref="G7:O7"/>
    <mergeCell ref="B8:B9"/>
    <mergeCell ref="O8:O9"/>
    <mergeCell ref="E8:E9"/>
    <mergeCell ref="E10:E11"/>
    <mergeCell ref="S8:S9"/>
    <mergeCell ref="B21:B22"/>
    <mergeCell ref="B23:B24"/>
    <mergeCell ref="B32:B33"/>
    <mergeCell ref="B25:B26"/>
    <mergeCell ref="B30:B31"/>
    <mergeCell ref="E13:E14"/>
    <mergeCell ref="E15:E16"/>
    <mergeCell ref="E17:E18"/>
    <mergeCell ref="E19:E20"/>
    <mergeCell ref="B229:B230"/>
    <mergeCell ref="B231:B232"/>
    <mergeCell ref="B430:B431"/>
    <mergeCell ref="B432:B433"/>
    <mergeCell ref="B233:B234"/>
    <mergeCell ref="B369:B370"/>
    <mergeCell ref="B371:B372"/>
    <mergeCell ref="B373:B374"/>
    <mergeCell ref="B247:B248"/>
    <mergeCell ref="B249:B250"/>
  </mergeCells>
  <printOptions horizontalCentered="1"/>
  <pageMargins left="0.5905511811023623" right="0.75" top="0.5905511811023623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Electoral del Edo</dc:creator>
  <cp:keywords/>
  <dc:description/>
  <cp:lastModifiedBy>home</cp:lastModifiedBy>
  <cp:lastPrinted>2005-12-14T13:54:20Z</cp:lastPrinted>
  <dcterms:created xsi:type="dcterms:W3CDTF">2001-11-18T16:39:41Z</dcterms:created>
  <dcterms:modified xsi:type="dcterms:W3CDTF">2007-02-09T10:09:13Z</dcterms:modified>
  <cp:category/>
  <cp:version/>
  <cp:contentType/>
  <cp:contentStatus/>
</cp:coreProperties>
</file>